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955" yWindow="60" windowWidth="12885" windowHeight="12150"/>
  </bookViews>
  <sheets>
    <sheet name="Viss" sheetId="2" r:id="rId1"/>
  </sheets>
  <calcPr calcId="145621"/>
</workbook>
</file>

<file path=xl/calcChain.xml><?xml version="1.0" encoding="utf-8"?>
<calcChain xmlns="http://schemas.openxmlformats.org/spreadsheetml/2006/main">
  <c r="J7" i="2" l="1"/>
  <c r="M7" i="2"/>
  <c r="O7" i="2" s="1"/>
  <c r="J8" i="2"/>
  <c r="M8" i="2"/>
  <c r="O8" i="2" s="1"/>
  <c r="J9" i="2"/>
  <c r="M9" i="2"/>
  <c r="O9" i="2" s="1"/>
  <c r="J10" i="2"/>
  <c r="M10" i="2"/>
  <c r="O10" i="2" s="1"/>
  <c r="J11" i="2"/>
  <c r="M11" i="2"/>
  <c r="O11" i="2" s="1"/>
  <c r="J12" i="2"/>
  <c r="M12" i="2"/>
  <c r="O12" i="2" s="1"/>
  <c r="J13" i="2"/>
  <c r="M13" i="2"/>
  <c r="O13" i="2" s="1"/>
  <c r="J14" i="2"/>
  <c r="M14" i="2"/>
  <c r="O14" i="2" s="1"/>
  <c r="J15" i="2"/>
  <c r="M15" i="2"/>
  <c r="O15" i="2" s="1"/>
  <c r="J16" i="2"/>
  <c r="M16" i="2"/>
  <c r="O16" i="2" s="1"/>
  <c r="J17" i="2"/>
  <c r="M17" i="2"/>
  <c r="O17" i="2" s="1"/>
  <c r="J18" i="2"/>
  <c r="M18" i="2"/>
  <c r="O18" i="2" s="1"/>
  <c r="J19" i="2"/>
  <c r="M19" i="2"/>
  <c r="O19" i="2" s="1"/>
  <c r="J20" i="2"/>
  <c r="M20" i="2"/>
  <c r="O20" i="2" s="1"/>
  <c r="J21" i="2"/>
  <c r="M21" i="2"/>
  <c r="O21" i="2" s="1"/>
  <c r="J22" i="2"/>
  <c r="M22" i="2"/>
  <c r="O22" i="2" s="1"/>
  <c r="J23" i="2"/>
  <c r="M23" i="2"/>
  <c r="O23" i="2" s="1"/>
  <c r="J24" i="2"/>
  <c r="M24" i="2"/>
  <c r="O24" i="2" s="1"/>
  <c r="J25" i="2"/>
  <c r="M25" i="2"/>
  <c r="O25" i="2" s="1"/>
  <c r="J26" i="2"/>
  <c r="M26" i="2"/>
  <c r="O26" i="2" s="1"/>
  <c r="J27" i="2"/>
  <c r="M27" i="2"/>
  <c r="O27" i="2" s="1"/>
  <c r="J28" i="2"/>
  <c r="M28" i="2"/>
  <c r="O28" i="2" s="1"/>
  <c r="J29" i="2"/>
  <c r="M29" i="2"/>
  <c r="O29" i="2" s="1"/>
  <c r="J30" i="2"/>
  <c r="M30" i="2"/>
  <c r="O30" i="2" s="1"/>
  <c r="J31" i="2"/>
  <c r="M31" i="2"/>
  <c r="O31" i="2" s="1"/>
  <c r="J32" i="2"/>
  <c r="M32" i="2"/>
  <c r="O32" i="2" s="1"/>
  <c r="J33" i="2"/>
  <c r="M33" i="2"/>
  <c r="O33" i="2" s="1"/>
  <c r="J34" i="2"/>
  <c r="M34" i="2"/>
  <c r="O34" i="2" s="1"/>
  <c r="J35" i="2"/>
  <c r="M35" i="2"/>
  <c r="O35" i="2" s="1"/>
  <c r="J36" i="2"/>
  <c r="J37" i="2"/>
  <c r="M37" i="2"/>
  <c r="O37" i="2" s="1"/>
  <c r="J38" i="2"/>
  <c r="M38" i="2"/>
  <c r="O38" i="2" s="1"/>
  <c r="J39" i="2"/>
  <c r="M39" i="2"/>
  <c r="O39" i="2" s="1"/>
  <c r="J40" i="2"/>
  <c r="M40" i="2"/>
  <c r="O40" i="2" s="1"/>
  <c r="J41" i="2"/>
  <c r="J42" i="2"/>
  <c r="M42" i="2"/>
  <c r="O42" i="2" s="1"/>
  <c r="J43" i="2"/>
  <c r="J44" i="2"/>
  <c r="M44" i="2"/>
  <c r="O44" i="2" s="1"/>
  <c r="J45" i="2"/>
  <c r="M45" i="2"/>
  <c r="O45" i="2" s="1"/>
  <c r="J46" i="2"/>
  <c r="M46" i="2"/>
  <c r="O46" i="2" s="1"/>
  <c r="J47" i="2"/>
  <c r="M47" i="2"/>
  <c r="O47" i="2" s="1"/>
  <c r="J48" i="2"/>
  <c r="M48" i="2"/>
  <c r="O48" i="2" s="1"/>
  <c r="J49" i="2"/>
  <c r="M49" i="2"/>
  <c r="O49" i="2" s="1"/>
  <c r="J50" i="2"/>
  <c r="M50" i="2"/>
  <c r="O50" i="2" s="1"/>
  <c r="J51" i="2"/>
  <c r="M51" i="2"/>
  <c r="O51" i="2" s="1"/>
  <c r="M6" i="2"/>
  <c r="O6" i="2" s="1"/>
  <c r="J6" i="2"/>
  <c r="N77" i="2"/>
  <c r="M77" i="2"/>
  <c r="L77" i="2"/>
  <c r="J77" i="2"/>
  <c r="K77" i="2"/>
  <c r="N82" i="2"/>
  <c r="M82" i="2"/>
  <c r="L82" i="2"/>
  <c r="J82" i="2"/>
  <c r="K82" i="2"/>
  <c r="N90" i="2"/>
  <c r="M90" i="2"/>
  <c r="L90" i="2"/>
  <c r="J90" i="2"/>
  <c r="K90" i="2"/>
  <c r="N84" i="2"/>
  <c r="M84" i="2"/>
  <c r="L84" i="2"/>
  <c r="O84" i="2" s="1"/>
  <c r="J84" i="2"/>
  <c r="K84" i="2"/>
  <c r="N83" i="2"/>
  <c r="M83" i="2"/>
  <c r="L83" i="2"/>
  <c r="J83" i="2"/>
  <c r="K83" i="2"/>
  <c r="N81" i="2"/>
  <c r="M81" i="2"/>
  <c r="L81" i="2"/>
  <c r="J81" i="2"/>
  <c r="K81" i="2"/>
  <c r="N80" i="2"/>
  <c r="M80" i="2"/>
  <c r="L80" i="2"/>
  <c r="J80" i="2"/>
  <c r="K80" i="2"/>
  <c r="N79" i="2"/>
  <c r="M79" i="2"/>
  <c r="L79" i="2"/>
  <c r="J79" i="2"/>
  <c r="K79" i="2"/>
  <c r="J78" i="2"/>
  <c r="N73" i="2"/>
  <c r="M73" i="2"/>
  <c r="L73" i="2"/>
  <c r="J73" i="2"/>
  <c r="K73" i="2"/>
  <c r="N55" i="2"/>
  <c r="M55" i="2"/>
  <c r="L55" i="2"/>
  <c r="J55" i="2"/>
  <c r="K55" i="2"/>
  <c r="N56" i="2"/>
  <c r="M56" i="2"/>
  <c r="L56" i="2"/>
  <c r="J56" i="2"/>
  <c r="K56" i="2"/>
  <c r="N89" i="2"/>
  <c r="M89" i="2"/>
  <c r="L89" i="2"/>
  <c r="J89" i="2"/>
  <c r="K89" i="2"/>
  <c r="N88" i="2"/>
  <c r="M88" i="2"/>
  <c r="L88" i="2"/>
  <c r="J88" i="2"/>
  <c r="K88" i="2"/>
  <c r="J87" i="2"/>
  <c r="N86" i="2"/>
  <c r="M86" i="2"/>
  <c r="L86" i="2"/>
  <c r="J86" i="2"/>
  <c r="K86" i="2"/>
  <c r="N85" i="2"/>
  <c r="M85" i="2"/>
  <c r="L85" i="2"/>
  <c r="J85" i="2"/>
  <c r="K85" i="2"/>
  <c r="N76" i="2"/>
  <c r="M76" i="2"/>
  <c r="L76" i="2"/>
  <c r="J76" i="2"/>
  <c r="K76" i="2"/>
  <c r="J75" i="2"/>
  <c r="J74" i="2"/>
  <c r="J72" i="2"/>
  <c r="J71" i="2"/>
  <c r="J70" i="2"/>
  <c r="N69" i="2"/>
  <c r="M69" i="2"/>
  <c r="L69" i="2"/>
  <c r="O69" i="2" s="1"/>
  <c r="J69" i="2"/>
  <c r="K69" i="2"/>
  <c r="N68" i="2"/>
  <c r="M68" i="2"/>
  <c r="L68" i="2"/>
  <c r="J68" i="2"/>
  <c r="K68" i="2"/>
  <c r="N67" i="2"/>
  <c r="M67" i="2"/>
  <c r="L67" i="2"/>
  <c r="J67" i="2"/>
  <c r="K67" i="2"/>
  <c r="N66" i="2"/>
  <c r="M66" i="2"/>
  <c r="L66" i="2"/>
  <c r="J66" i="2"/>
  <c r="K66" i="2"/>
  <c r="J65" i="2"/>
  <c r="N64" i="2"/>
  <c r="M64" i="2"/>
  <c r="L64" i="2"/>
  <c r="J64" i="2"/>
  <c r="K64" i="2"/>
  <c r="J63" i="2"/>
  <c r="N62" i="2"/>
  <c r="M62" i="2"/>
  <c r="L62" i="2"/>
  <c r="J62" i="2"/>
  <c r="K62" i="2"/>
  <c r="N61" i="2"/>
  <c r="M61" i="2"/>
  <c r="L61" i="2"/>
  <c r="J61" i="2"/>
  <c r="K61" i="2"/>
  <c r="N60" i="2"/>
  <c r="M60" i="2"/>
  <c r="L60" i="2"/>
  <c r="J60" i="2"/>
  <c r="K60" i="2"/>
  <c r="N59" i="2"/>
  <c r="M59" i="2"/>
  <c r="L59" i="2"/>
  <c r="J59" i="2"/>
  <c r="K59" i="2"/>
  <c r="N57" i="2"/>
  <c r="M57" i="2"/>
  <c r="L57" i="2"/>
  <c r="J57" i="2"/>
  <c r="K57" i="2"/>
  <c r="N58" i="2"/>
  <c r="M58" i="2"/>
  <c r="L58" i="2"/>
  <c r="J58" i="2"/>
  <c r="K58" i="2"/>
  <c r="N54" i="2"/>
  <c r="M54" i="2"/>
  <c r="L54" i="2"/>
  <c r="J54" i="2"/>
  <c r="K54" i="2"/>
  <c r="N53" i="2"/>
  <c r="M53" i="2"/>
  <c r="L53" i="2"/>
  <c r="J53" i="2"/>
  <c r="K53" i="2"/>
  <c r="D87" i="2"/>
  <c r="M87" i="2" s="1"/>
  <c r="D78" i="2"/>
  <c r="M78" i="2" s="1"/>
  <c r="D75" i="2"/>
  <c r="N75" i="2" s="1"/>
  <c r="D74" i="2"/>
  <c r="L74" i="2" s="1"/>
  <c r="D72" i="2"/>
  <c r="N72" i="2" s="1"/>
  <c r="D71" i="2"/>
  <c r="N71" i="2" s="1"/>
  <c r="D70" i="2"/>
  <c r="L70" i="2" s="1"/>
  <c r="D65" i="2"/>
  <c r="M65" i="2" s="1"/>
  <c r="D63" i="2"/>
  <c r="M63" i="2" s="1"/>
  <c r="D43" i="2"/>
  <c r="M43" i="2" s="1"/>
  <c r="O43" i="2" s="1"/>
  <c r="D41" i="2"/>
  <c r="M41" i="2" s="1"/>
  <c r="O41" i="2" s="1"/>
  <c r="D36" i="2"/>
  <c r="M36" i="2" s="1"/>
  <c r="O36" i="2" s="1"/>
  <c r="O76" i="2" l="1"/>
  <c r="K72" i="2"/>
  <c r="K78" i="2"/>
  <c r="O80" i="2"/>
  <c r="O66" i="2"/>
  <c r="O61" i="2"/>
  <c r="O58" i="2"/>
  <c r="O81" i="2"/>
  <c r="N78" i="2"/>
  <c r="O77" i="2"/>
  <c r="K87" i="2"/>
  <c r="N63" i="2"/>
  <c r="L65" i="2"/>
  <c r="O83" i="2"/>
  <c r="L78" i="2"/>
  <c r="K75" i="2"/>
  <c r="N65" i="2"/>
  <c r="O79" i="2"/>
  <c r="O82" i="2"/>
  <c r="O90" i="2"/>
  <c r="O73" i="2"/>
  <c r="O55" i="2"/>
  <c r="O56" i="2"/>
  <c r="O88" i="2"/>
  <c r="L87" i="2"/>
  <c r="O57" i="2"/>
  <c r="N87" i="2"/>
  <c r="O89" i="2"/>
  <c r="O85" i="2"/>
  <c r="K63" i="2"/>
  <c r="L63" i="2"/>
  <c r="K65" i="2"/>
  <c r="O68" i="2"/>
  <c r="M74" i="2"/>
  <c r="O86" i="2"/>
  <c r="O53" i="2"/>
  <c r="N74" i="2"/>
  <c r="M70" i="2"/>
  <c r="K71" i="2"/>
  <c r="M72" i="2"/>
  <c r="L75" i="2"/>
  <c r="K70" i="2"/>
  <c r="M71" i="2"/>
  <c r="K74" i="2"/>
  <c r="M75" i="2"/>
  <c r="N70" i="2"/>
  <c r="O65" i="2"/>
  <c r="L71" i="2"/>
  <c r="L72" i="2"/>
  <c r="O54" i="2"/>
  <c r="O64" i="2"/>
  <c r="O67" i="2"/>
  <c r="O60" i="2"/>
  <c r="O59" i="2"/>
  <c r="O62" i="2"/>
  <c r="O78" i="2" l="1"/>
  <c r="O87" i="2"/>
  <c r="N92" i="2"/>
  <c r="M92" i="2"/>
  <c r="O74" i="2"/>
  <c r="K92" i="2"/>
  <c r="O63" i="2"/>
  <c r="L92" i="2"/>
  <c r="O72" i="2"/>
  <c r="O75" i="2"/>
  <c r="O70" i="2"/>
  <c r="O92" i="2" s="1"/>
  <c r="O71" i="2"/>
  <c r="N94" i="2" l="1"/>
  <c r="L94" i="2"/>
  <c r="O97" i="2" s="1"/>
  <c r="M93" i="2" l="1"/>
  <c r="O93" i="2" s="1"/>
  <c r="O94" i="2" l="1"/>
  <c r="O95" i="2" s="1"/>
  <c r="M94" i="2"/>
  <c r="O96" i="2" l="1"/>
  <c r="O98" i="2" s="1"/>
</calcChain>
</file>

<file path=xl/sharedStrings.xml><?xml version="1.0" encoding="utf-8"?>
<sst xmlns="http://schemas.openxmlformats.org/spreadsheetml/2006/main" count="193" uniqueCount="116">
  <si>
    <t>m</t>
  </si>
  <si>
    <t>Mērvienība</t>
  </si>
  <si>
    <t>Daudzums</t>
  </si>
  <si>
    <t>Kabeļa gala apdare  EKPT 0015</t>
  </si>
  <si>
    <t>gab.</t>
  </si>
  <si>
    <t>kompl.</t>
  </si>
  <si>
    <t>Papildmateriāli</t>
  </si>
  <si>
    <t>Gumijas blīve GB-RG</t>
  </si>
  <si>
    <t>Aizsargcaurule  EVOCAB HARD D-50 750N</t>
  </si>
  <si>
    <t>Darba nosaukums</t>
  </si>
  <si>
    <t>Būvatļauju un rakšanas atļauju izņemšana</t>
  </si>
  <si>
    <t>Trases nospraušana</t>
  </si>
  <si>
    <t>Apgaismojuma balstu pamatu montāža</t>
  </si>
  <si>
    <t>Kabeļa ievilkšana balstā</t>
  </si>
  <si>
    <t>Spaiļu bloka montāža balstā</t>
  </si>
  <si>
    <t>Trases uzmērīšana</t>
  </si>
  <si>
    <t>Nodošanas dokumentācija un mērījumi</t>
  </si>
  <si>
    <t>Zālāja atjaunošana</t>
  </si>
  <si>
    <r>
      <t>m</t>
    </r>
    <r>
      <rPr>
        <vertAlign val="superscript"/>
        <sz val="12"/>
        <rFont val="Arial"/>
        <family val="2"/>
        <charset val="1"/>
      </rPr>
      <t>2</t>
    </r>
  </si>
  <si>
    <t>gab</t>
  </si>
  <si>
    <t>Tranšejas rakšana un aizbēršana viena līdz divu kabeļu (caurules) gūldīšanai 0.7m dziļumā</t>
  </si>
  <si>
    <t>Kabeļu aizsargcaurules d=līdz 110 mm ieguldīšana gatavā tranšejā</t>
  </si>
  <si>
    <t>ZS kabeļa līdz 35 mm2 ieguldīšana gatavā tranšejā</t>
  </si>
  <si>
    <t>ZS kabeļa līdz 35 mm2 ievēršana caurulē</t>
  </si>
  <si>
    <t>Tranšeja - bedre kabeļa vai citu apakšzemes komunikāciju apsekošanai (šurfēšana)</t>
  </si>
  <si>
    <t>Aizsargcaurule EVOCAB FLEX D-50 450N</t>
  </si>
  <si>
    <t>Kabeļa brīdinājuma lenta</t>
  </si>
  <si>
    <t>Tranšejas rakšana un aizbēršana viena līdz divu kabeļu (caurules) gūldīšanai 0.7m dziļumā ar rokām</t>
  </si>
  <si>
    <t xml:space="preserve">Liekās grunts aizvešana </t>
  </si>
  <si>
    <t>m3</t>
  </si>
  <si>
    <t>Bruģa (flizes) klājuma  demontāža</t>
  </si>
  <si>
    <t>Tranšejas rakšana un aizbēršana viena līdz divu kabeļu (caurules) gūldīšanai 1m dziļumā ar rokām</t>
  </si>
  <si>
    <t xml:space="preserve">ZS plastmasas izolācijas kabeļa līdz 35 mm2 gala apdare </t>
  </si>
  <si>
    <t>Kabeļa ievilkšana balstā caur apgaismojuma balsta pamatu</t>
  </si>
  <si>
    <t>km</t>
  </si>
  <si>
    <t>Bruģa (flizes) klājuma  ieklāšana</t>
  </si>
  <si>
    <t>Fotoelements uzstādīšanai ārpus sadalnes</t>
  </si>
  <si>
    <t>Nr. p.k.</t>
  </si>
  <si>
    <t>Vienības izmaksas</t>
  </si>
  <si>
    <t>Kopā uz visu apjomu</t>
  </si>
  <si>
    <t>Laika norma (c/h)</t>
  </si>
  <si>
    <t>Darba samaksas likme (EUR/h)</t>
  </si>
  <si>
    <t>Darba alga (EUR)</t>
  </si>
  <si>
    <t>Materiāli (EUR)</t>
  </si>
  <si>
    <t>Mehānismi (EUR)</t>
  </si>
  <si>
    <t>Kopā (EUR)</t>
  </si>
  <si>
    <t>Darbietilpība (c/h)</t>
  </si>
  <si>
    <t>Summa (EUR)</t>
  </si>
  <si>
    <t>Tiešās izmaksas kopā</t>
  </si>
  <si>
    <t>Kopā</t>
  </si>
  <si>
    <t>Kopā, bez PVN</t>
  </si>
  <si>
    <t>Divdaļīgas aizsargcaurules uzlikšana citām kabeļu komunikācijām</t>
  </si>
  <si>
    <t>Darbi</t>
  </si>
  <si>
    <t>Darba devēja sociālais nodoklis -  (23,59) %:</t>
  </si>
  <si>
    <t>kWh 3-f skaitītājs 63A, uz DIN sliedes, tiešā slēguma</t>
  </si>
  <si>
    <t>Sadalne 3f skaitītājam</t>
  </si>
  <si>
    <t>Kabelis NYY-J 5x4 mm²</t>
  </si>
  <si>
    <t>UV noturīga gofrēta caurule D25</t>
  </si>
  <si>
    <t>Kabeļa kanāls 40x60</t>
  </si>
  <si>
    <t>Apgaismojuma āra vadības sadalne ar pamatni un montāžas plātni, metāla</t>
  </si>
  <si>
    <t>Zemējuma stienis d20, 1,5 m iespēja pagarināt</t>
  </si>
  <si>
    <t>Zemējuma stieple d10mm</t>
  </si>
  <si>
    <t>Keramzīts</t>
  </si>
  <si>
    <t>l</t>
  </si>
  <si>
    <t>Pie sadalnes montējama rozete 3f 16A IP44</t>
  </si>
  <si>
    <t>Pie sadalnes montējama rozete 1f 16A IP44</t>
  </si>
  <si>
    <t>Automātslēdzis 3P 20A C</t>
  </si>
  <si>
    <t>Automātslēdzis 3P 16A C</t>
  </si>
  <si>
    <t xml:space="preserve">Slodzes slēdzis 3P 25A </t>
  </si>
  <si>
    <t>Slodzes slēdzis 1P 25A</t>
  </si>
  <si>
    <t>Auotmātslēdzis 3P 16A C</t>
  </si>
  <si>
    <t>Auotmātslēdzis 1P 16A C</t>
  </si>
  <si>
    <t>Auotmātslēdzis 1P 6A C</t>
  </si>
  <si>
    <t>Slodzes pārslēdzis 3P I-O-II 9kW 25A ar rokturi</t>
  </si>
  <si>
    <t>Slodzes pārslēdzis 1P I-O-II</t>
  </si>
  <si>
    <t>Digitālais laika slēdzis, 1 kontakts</t>
  </si>
  <si>
    <t>Kontaktors 3P, 25A, 230 V</t>
  </si>
  <si>
    <t>Shēmojamais vads sadalnei</t>
  </si>
  <si>
    <t>Papildmateriāli sadalnei</t>
  </si>
  <si>
    <t>LED prožektors 200 W 20000lm 4000K IP65 melns Ledvance Floodlight</t>
  </si>
  <si>
    <t>Traversa 2x prožektoriem T veida</t>
  </si>
  <si>
    <t>Apgaismojuma balsts 8,5 m</t>
  </si>
  <si>
    <t>Pamats DBP-13</t>
  </si>
  <si>
    <t>NYY-J kabelis 3x1,5 mm²</t>
  </si>
  <si>
    <t>Gaismeklis SGS 101 70 W</t>
  </si>
  <si>
    <t>Nātrija spuldze 70W, 3000K</t>
  </si>
  <si>
    <t>Konsole T veida 2/1/15</t>
  </si>
  <si>
    <t>Apgaismojuma balsts 6,5 m</t>
  </si>
  <si>
    <t>Pamats DBP-10</t>
  </si>
  <si>
    <t>Kabelis PPJ 3x1.5 mm²</t>
  </si>
  <si>
    <t>Spaiļu bloks SV15</t>
  </si>
  <si>
    <t>0,4 kV kabelis AXPK 4x35 mm²</t>
  </si>
  <si>
    <t>0,4 kV kabelis AXPK 4x16 mm²</t>
  </si>
  <si>
    <t>Aizsargcaurule EVOCAB SPLIT D-160 450N</t>
  </si>
  <si>
    <t>Vadības sadalnes montāža</t>
  </si>
  <si>
    <t>Vadības sadalnes shēmas izveidošana</t>
  </si>
  <si>
    <t>Tranšejas rakšana un aizbēršana viena līdz divu kabeļu (caurules) gūldīšanai 1m dziļumā</t>
  </si>
  <si>
    <t>Tranšejas rakšana un aizbēršana trīs līdz četru kabeļu (caurules) gūldīšanai 1m dziļumā</t>
  </si>
  <si>
    <t>Apgaismojuma balsta montāža</t>
  </si>
  <si>
    <t>Apgaismojuma balsta traversas vai konsoles montāža</t>
  </si>
  <si>
    <t>Gaismekļa ar spuldzi montāža</t>
  </si>
  <si>
    <t>Automātslēdža montāža balstā</t>
  </si>
  <si>
    <t>Skaitītāja un tā sadalnes montāža</t>
  </si>
  <si>
    <t>Kabeļa kanāla montāža</t>
  </si>
  <si>
    <t>Caurules montāža ēkas pamatos, sienā</t>
  </si>
  <si>
    <t>Kabeļa montāža kanālā</t>
  </si>
  <si>
    <t>Kabeļa ievilkšana instalācijas gofrā, kas montēta sienā</t>
  </si>
  <si>
    <t>Ēkas pamatu malas atjaunošana</t>
  </si>
  <si>
    <t>m²</t>
  </si>
  <si>
    <t>Horizontālā zemētāja montāža tranšejā</t>
  </si>
  <si>
    <t>Vertikālā zemētāja dziļumā  līdz 5 m montāža</t>
  </si>
  <si>
    <t>Grants seguma brauktuves  ieklāšana</t>
  </si>
  <si>
    <t>m2</t>
  </si>
  <si>
    <t>Virsizdevumi  % :</t>
  </si>
  <si>
    <t>Peļņa  %</t>
  </si>
  <si>
    <t>Materiālu, būvgružu transporta izdevumi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</si>
</sst>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;[Red]0.00"/>
    <numFmt numFmtId="165" formatCode="0;[Red]0"/>
  </numFmts>
  <fonts count="1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"/>
    </font>
    <font>
      <vertAlign val="superscript"/>
      <sz val="12"/>
      <name val="Arial"/>
      <family val="2"/>
      <charset val="1"/>
    </font>
    <font>
      <sz val="10"/>
      <name val="Arial"/>
      <family val="2"/>
      <charset val="186"/>
    </font>
    <font>
      <b/>
      <sz val="16"/>
      <color theme="1"/>
      <name val="Calibri"/>
      <family val="2"/>
      <charset val="186"/>
      <scheme val="minor"/>
    </font>
    <font>
      <sz val="10"/>
      <name val="Helv"/>
    </font>
    <font>
      <sz val="11"/>
      <color theme="1"/>
      <name val="Calibri"/>
      <family val="2"/>
      <charset val="186"/>
      <scheme val="minor"/>
    </font>
    <font>
      <b/>
      <i/>
      <sz val="9"/>
      <name val="Arial"/>
      <family val="2"/>
      <charset val="186"/>
    </font>
    <font>
      <sz val="11"/>
      <name val="Times New Roman"/>
      <family val="1"/>
      <charset val="186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b/>
      <i/>
      <sz val="8"/>
      <name val="Arial"/>
      <family val="2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6" fillId="0" borderId="0" applyFont="0" applyFill="0" applyBorder="0" applyAlignment="0" applyProtection="0"/>
    <xf numFmtId="0" fontId="3" fillId="0" borderId="0"/>
  </cellStyleXfs>
  <cellXfs count="45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2" fontId="8" fillId="0" borderId="1" xfId="2" applyNumberFormat="1" applyFont="1" applyFill="1" applyBorder="1" applyAlignment="1" applyProtection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10" fillId="5" borderId="1" xfId="3" applyNumberFormat="1" applyFont="1" applyFill="1" applyBorder="1" applyAlignment="1">
      <alignment horizontal="center" vertical="center"/>
    </xf>
    <xf numFmtId="10" fontId="10" fillId="5" borderId="1" xfId="3" applyNumberFormat="1" applyFont="1" applyFill="1" applyBorder="1" applyAlignment="1">
      <alignment horizontal="center" vertical="center"/>
    </xf>
    <xf numFmtId="0" fontId="11" fillId="5" borderId="1" xfId="3" applyFont="1" applyFill="1" applyBorder="1" applyAlignment="1"/>
    <xf numFmtId="164" fontId="11" fillId="5" borderId="1" xfId="3" applyNumberFormat="1" applyFont="1" applyFill="1" applyBorder="1" applyAlignment="1">
      <alignment horizontal="center" vertical="center"/>
    </xf>
    <xf numFmtId="0" fontId="11" fillId="3" borderId="0" xfId="3" applyFont="1" applyFill="1" applyBorder="1" applyAlignment="1">
      <alignment horizontal="right"/>
    </xf>
    <xf numFmtId="0" fontId="0" fillId="3" borderId="1" xfId="0" applyFill="1" applyBorder="1"/>
    <xf numFmtId="164" fontId="11" fillId="3" borderId="1" xfId="3" applyNumberFormat="1" applyFont="1" applyFill="1" applyBorder="1" applyAlignment="1">
      <alignment horizontal="center" vertical="center"/>
    </xf>
    <xf numFmtId="0" fontId="0" fillId="3" borderId="0" xfId="0" applyFill="1"/>
    <xf numFmtId="164" fontId="0" fillId="0" borderId="0" xfId="0" applyNumberFormat="1"/>
    <xf numFmtId="164" fontId="7" fillId="0" borderId="1" xfId="3" applyNumberFormat="1" applyFont="1" applyFill="1" applyBorder="1" applyAlignment="1">
      <alignment horizontal="center" vertical="center" textRotation="90" wrapText="1" shrinkToFit="1"/>
    </xf>
    <xf numFmtId="165" fontId="7" fillId="0" borderId="1" xfId="3" applyNumberFormat="1" applyFont="1" applyFill="1" applyBorder="1" applyAlignment="1">
      <alignment horizontal="center" vertical="center" wrapText="1" shrinkToFit="1"/>
    </xf>
    <xf numFmtId="165" fontId="7" fillId="0" borderId="1" xfId="3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64" fontId="7" fillId="0" borderId="1" xfId="3" applyNumberFormat="1" applyFont="1" applyFill="1" applyBorder="1" applyAlignment="1">
      <alignment horizontal="center" vertical="center" wrapText="1" shrinkToFit="1"/>
    </xf>
    <xf numFmtId="0" fontId="10" fillId="5" borderId="3" xfId="3" applyFont="1" applyFill="1" applyBorder="1" applyAlignment="1">
      <alignment horizontal="right"/>
    </xf>
    <xf numFmtId="0" fontId="10" fillId="5" borderId="4" xfId="3" applyFont="1" applyFill="1" applyBorder="1" applyAlignment="1">
      <alignment horizontal="right"/>
    </xf>
    <xf numFmtId="0" fontId="10" fillId="5" borderId="5" xfId="3" applyFont="1" applyFill="1" applyBorder="1" applyAlignment="1">
      <alignment horizontal="right"/>
    </xf>
    <xf numFmtId="0" fontId="11" fillId="5" borderId="3" xfId="3" applyFont="1" applyFill="1" applyBorder="1" applyAlignment="1">
      <alignment horizontal="right"/>
    </xf>
    <xf numFmtId="0" fontId="11" fillId="5" borderId="4" xfId="3" applyFont="1" applyFill="1" applyBorder="1" applyAlignment="1">
      <alignment horizontal="right"/>
    </xf>
    <xf numFmtId="0" fontId="11" fillId="5" borderId="5" xfId="3" applyFont="1" applyFill="1" applyBorder="1" applyAlignment="1">
      <alignment horizontal="right"/>
    </xf>
    <xf numFmtId="1" fontId="7" fillId="0" borderId="1" xfId="3" applyNumberFormat="1" applyFont="1" applyFill="1" applyBorder="1" applyAlignment="1">
      <alignment horizontal="center" vertical="center" textRotation="90" wrapText="1" shrinkToFit="1"/>
    </xf>
    <xf numFmtId="164" fontId="7" fillId="0" borderId="1" xfId="3" applyNumberFormat="1" applyFont="1" applyFill="1" applyBorder="1" applyAlignment="1">
      <alignment horizontal="center" vertical="center" textRotation="90" wrapText="1" shrinkToFit="1"/>
    </xf>
    <xf numFmtId="164" fontId="7" fillId="0" borderId="1" xfId="3" applyNumberFormat="1" applyFont="1" applyFill="1" applyBorder="1" applyAlignment="1">
      <alignment horizontal="center" vertical="center"/>
    </xf>
  </cellXfs>
  <cellStyles count="4">
    <cellStyle name="Comma" xfId="2" builtinId="3"/>
    <cellStyle name="Excel Built-in Normal" xfId="3"/>
    <cellStyle name="Normal" xfId="0" builtinId="0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8"/>
  <sheetViews>
    <sheetView tabSelected="1" topLeftCell="A73" zoomScaleNormal="100" workbookViewId="0">
      <selection activeCell="H108" sqref="H108"/>
    </sheetView>
  </sheetViews>
  <sheetFormatPr defaultRowHeight="15" x14ac:dyDescent="0.25"/>
  <cols>
    <col min="1" max="1" width="7.42578125" customWidth="1"/>
    <col min="2" max="2" width="49.7109375" customWidth="1"/>
    <col min="3" max="3" width="11.28515625" customWidth="1"/>
    <col min="4" max="4" width="10.7109375" customWidth="1"/>
    <col min="5" max="5" width="9.28515625" bestFit="1" customWidth="1"/>
    <col min="8" max="8" width="9.5703125" bestFit="1" customWidth="1"/>
  </cols>
  <sheetData>
    <row r="1" spans="1:15" ht="21" x14ac:dyDescent="0.3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x14ac:dyDescent="0.25">
      <c r="A2" s="42" t="s">
        <v>37</v>
      </c>
      <c r="B2" s="35" t="s">
        <v>9</v>
      </c>
      <c r="C2" s="43" t="s">
        <v>1</v>
      </c>
      <c r="D2" s="43" t="s">
        <v>2</v>
      </c>
      <c r="E2" s="44" t="s">
        <v>38</v>
      </c>
      <c r="F2" s="44"/>
      <c r="G2" s="44"/>
      <c r="H2" s="44"/>
      <c r="I2" s="44"/>
      <c r="J2" s="44"/>
      <c r="K2" s="35" t="s">
        <v>39</v>
      </c>
      <c r="L2" s="35"/>
      <c r="M2" s="35"/>
      <c r="N2" s="35"/>
      <c r="O2" s="35"/>
    </row>
    <row r="3" spans="1:15" ht="41.25" customHeight="1" x14ac:dyDescent="0.25">
      <c r="A3" s="42"/>
      <c r="B3" s="35"/>
      <c r="C3" s="43"/>
      <c r="D3" s="43"/>
      <c r="E3" s="22" t="s">
        <v>40</v>
      </c>
      <c r="F3" s="22" t="s">
        <v>41</v>
      </c>
      <c r="G3" s="22" t="s">
        <v>42</v>
      </c>
      <c r="H3" s="22" t="s">
        <v>43</v>
      </c>
      <c r="I3" s="22" t="s">
        <v>44</v>
      </c>
      <c r="J3" s="22" t="s">
        <v>45</v>
      </c>
      <c r="K3" s="22" t="s">
        <v>46</v>
      </c>
      <c r="L3" s="22" t="s">
        <v>42</v>
      </c>
      <c r="M3" s="22" t="s">
        <v>43</v>
      </c>
      <c r="N3" s="22" t="s">
        <v>44</v>
      </c>
      <c r="O3" s="22" t="s">
        <v>47</v>
      </c>
    </row>
    <row r="4" spans="1:15" x14ac:dyDescent="0.25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  <c r="J4" s="23">
        <v>10</v>
      </c>
      <c r="K4" s="23">
        <v>11</v>
      </c>
      <c r="L4" s="23">
        <v>12</v>
      </c>
      <c r="M4" s="23">
        <v>13</v>
      </c>
      <c r="N4" s="23">
        <v>14</v>
      </c>
      <c r="O4" s="23">
        <v>15</v>
      </c>
    </row>
    <row r="5" spans="1:15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x14ac:dyDescent="0.25">
      <c r="A6" s="25">
        <v>1</v>
      </c>
      <c r="B6" s="26" t="s">
        <v>54</v>
      </c>
      <c r="C6" s="25" t="s">
        <v>19</v>
      </c>
      <c r="D6" s="25">
        <v>1</v>
      </c>
      <c r="E6" s="24"/>
      <c r="F6" s="24"/>
      <c r="G6" s="24"/>
      <c r="H6" s="30"/>
      <c r="I6" s="24"/>
      <c r="J6" s="9">
        <f t="shared" ref="J6" si="0">G6+H6+I6</f>
        <v>0</v>
      </c>
      <c r="K6" s="9"/>
      <c r="L6" s="9"/>
      <c r="M6" s="9">
        <f t="shared" ref="M6" si="1">ROUND(D6*H6,2)</f>
        <v>0</v>
      </c>
      <c r="N6" s="9"/>
      <c r="O6" s="9">
        <f t="shared" ref="O6" si="2">SUM(L6+M6+N6)</f>
        <v>0</v>
      </c>
    </row>
    <row r="7" spans="1:15" x14ac:dyDescent="0.25">
      <c r="A7" s="25">
        <v>2</v>
      </c>
      <c r="B7" s="26" t="s">
        <v>55</v>
      </c>
      <c r="C7" s="25" t="s">
        <v>19</v>
      </c>
      <c r="D7" s="25">
        <v>1</v>
      </c>
      <c r="E7" s="24"/>
      <c r="F7" s="24"/>
      <c r="G7" s="24"/>
      <c r="H7" s="30"/>
      <c r="I7" s="24"/>
      <c r="J7" s="9">
        <f t="shared" ref="J7:J51" si="3">G7+H7+I7</f>
        <v>0</v>
      </c>
      <c r="K7" s="9"/>
      <c r="L7" s="9"/>
      <c r="M7" s="9">
        <f t="shared" ref="M7:M51" si="4">ROUND(D7*H7,2)</f>
        <v>0</v>
      </c>
      <c r="N7" s="9"/>
      <c r="O7" s="9">
        <f t="shared" ref="O7:O51" si="5">SUM(L7+M7+N7)</f>
        <v>0</v>
      </c>
    </row>
    <row r="8" spans="1:15" x14ac:dyDescent="0.25">
      <c r="A8" s="25">
        <v>3</v>
      </c>
      <c r="B8" s="26" t="s">
        <v>56</v>
      </c>
      <c r="C8" s="25" t="s">
        <v>0</v>
      </c>
      <c r="D8" s="25">
        <v>20</v>
      </c>
      <c r="E8" s="24"/>
      <c r="F8" s="24"/>
      <c r="G8" s="24"/>
      <c r="H8" s="30"/>
      <c r="I8" s="24"/>
      <c r="J8" s="9">
        <f t="shared" si="3"/>
        <v>0</v>
      </c>
      <c r="K8" s="9"/>
      <c r="L8" s="9"/>
      <c r="M8" s="9">
        <f t="shared" si="4"/>
        <v>0</v>
      </c>
      <c r="N8" s="9"/>
      <c r="O8" s="9">
        <f t="shared" si="5"/>
        <v>0</v>
      </c>
    </row>
    <row r="9" spans="1:15" x14ac:dyDescent="0.25">
      <c r="A9" s="25">
        <v>4</v>
      </c>
      <c r="B9" s="26" t="s">
        <v>57</v>
      </c>
      <c r="C9" s="25" t="s">
        <v>0</v>
      </c>
      <c r="D9" s="25">
        <v>10</v>
      </c>
      <c r="E9" s="24"/>
      <c r="F9" s="24"/>
      <c r="G9" s="24"/>
      <c r="H9" s="30"/>
      <c r="I9" s="24"/>
      <c r="J9" s="9">
        <f t="shared" si="3"/>
        <v>0</v>
      </c>
      <c r="K9" s="9"/>
      <c r="L9" s="9"/>
      <c r="M9" s="9">
        <f t="shared" si="4"/>
        <v>0</v>
      </c>
      <c r="N9" s="9"/>
      <c r="O9" s="9">
        <f t="shared" si="5"/>
        <v>0</v>
      </c>
    </row>
    <row r="10" spans="1:15" x14ac:dyDescent="0.25">
      <c r="A10" s="25">
        <v>5</v>
      </c>
      <c r="B10" s="26" t="s">
        <v>58</v>
      </c>
      <c r="C10" s="25" t="s">
        <v>0</v>
      </c>
      <c r="D10" s="25">
        <v>10</v>
      </c>
      <c r="E10" s="24"/>
      <c r="F10" s="24"/>
      <c r="G10" s="24"/>
      <c r="H10" s="30"/>
      <c r="I10" s="24"/>
      <c r="J10" s="9">
        <f t="shared" si="3"/>
        <v>0</v>
      </c>
      <c r="K10" s="9"/>
      <c r="L10" s="9"/>
      <c r="M10" s="9">
        <f t="shared" si="4"/>
        <v>0</v>
      </c>
      <c r="N10" s="9"/>
      <c r="O10" s="9">
        <f t="shared" si="5"/>
        <v>0</v>
      </c>
    </row>
    <row r="11" spans="1:15" ht="25.5" x14ac:dyDescent="0.25">
      <c r="A11" s="25">
        <v>6</v>
      </c>
      <c r="B11" s="26" t="s">
        <v>59</v>
      </c>
      <c r="C11" s="25" t="s">
        <v>5</v>
      </c>
      <c r="D11" s="25">
        <v>1</v>
      </c>
      <c r="E11" s="24"/>
      <c r="F11" s="24"/>
      <c r="G11" s="24"/>
      <c r="H11" s="30"/>
      <c r="I11" s="24"/>
      <c r="J11" s="9">
        <f t="shared" si="3"/>
        <v>0</v>
      </c>
      <c r="K11" s="9"/>
      <c r="L11" s="9"/>
      <c r="M11" s="9">
        <f t="shared" si="4"/>
        <v>0</v>
      </c>
      <c r="N11" s="9"/>
      <c r="O11" s="9">
        <f t="shared" si="5"/>
        <v>0</v>
      </c>
    </row>
    <row r="12" spans="1:15" x14ac:dyDescent="0.25">
      <c r="A12" s="25">
        <v>7</v>
      </c>
      <c r="B12" s="26" t="s">
        <v>60</v>
      </c>
      <c r="C12" s="25" t="s">
        <v>19</v>
      </c>
      <c r="D12" s="25">
        <v>4</v>
      </c>
      <c r="E12" s="24"/>
      <c r="F12" s="24"/>
      <c r="G12" s="24"/>
      <c r="H12" s="30"/>
      <c r="I12" s="24"/>
      <c r="J12" s="9">
        <f t="shared" si="3"/>
        <v>0</v>
      </c>
      <c r="K12" s="9"/>
      <c r="L12" s="9"/>
      <c r="M12" s="9">
        <f t="shared" si="4"/>
        <v>0</v>
      </c>
      <c r="N12" s="9"/>
      <c r="O12" s="9">
        <f t="shared" si="5"/>
        <v>0</v>
      </c>
    </row>
    <row r="13" spans="1:15" x14ac:dyDescent="0.25">
      <c r="A13" s="25">
        <v>8</v>
      </c>
      <c r="B13" s="26" t="s">
        <v>61</v>
      </c>
      <c r="C13" s="25" t="s">
        <v>0</v>
      </c>
      <c r="D13" s="25">
        <v>5</v>
      </c>
      <c r="E13" s="24"/>
      <c r="F13" s="24"/>
      <c r="G13" s="24"/>
      <c r="H13" s="30"/>
      <c r="I13" s="24"/>
      <c r="J13" s="9">
        <f t="shared" si="3"/>
        <v>0</v>
      </c>
      <c r="K13" s="9"/>
      <c r="L13" s="9"/>
      <c r="M13" s="9">
        <f t="shared" si="4"/>
        <v>0</v>
      </c>
      <c r="N13" s="9"/>
      <c r="O13" s="9">
        <f t="shared" si="5"/>
        <v>0</v>
      </c>
    </row>
    <row r="14" spans="1:15" x14ac:dyDescent="0.25">
      <c r="A14" s="25">
        <v>9</v>
      </c>
      <c r="B14" s="26" t="s">
        <v>62</v>
      </c>
      <c r="C14" s="25" t="s">
        <v>63</v>
      </c>
      <c r="D14" s="25">
        <v>12</v>
      </c>
      <c r="E14" s="24"/>
      <c r="F14" s="24"/>
      <c r="G14" s="24"/>
      <c r="H14" s="30"/>
      <c r="I14" s="24"/>
      <c r="J14" s="9">
        <f t="shared" si="3"/>
        <v>0</v>
      </c>
      <c r="K14" s="9"/>
      <c r="L14" s="9"/>
      <c r="M14" s="9">
        <f t="shared" si="4"/>
        <v>0</v>
      </c>
      <c r="N14" s="9"/>
      <c r="O14" s="9">
        <f t="shared" si="5"/>
        <v>0</v>
      </c>
    </row>
    <row r="15" spans="1:15" x14ac:dyDescent="0.25">
      <c r="A15" s="25">
        <v>10</v>
      </c>
      <c r="B15" s="26" t="s">
        <v>64</v>
      </c>
      <c r="C15" s="25" t="s">
        <v>19</v>
      </c>
      <c r="D15" s="25">
        <v>1</v>
      </c>
      <c r="E15" s="24"/>
      <c r="F15" s="24"/>
      <c r="G15" s="24"/>
      <c r="H15" s="30"/>
      <c r="I15" s="24"/>
      <c r="J15" s="9">
        <f t="shared" si="3"/>
        <v>0</v>
      </c>
      <c r="K15" s="9"/>
      <c r="L15" s="9"/>
      <c r="M15" s="9">
        <f t="shared" si="4"/>
        <v>0</v>
      </c>
      <c r="N15" s="9"/>
      <c r="O15" s="9">
        <f t="shared" si="5"/>
        <v>0</v>
      </c>
    </row>
    <row r="16" spans="1:15" x14ac:dyDescent="0.25">
      <c r="A16" s="25">
        <v>11</v>
      </c>
      <c r="B16" s="26" t="s">
        <v>65</v>
      </c>
      <c r="C16" s="25" t="s">
        <v>19</v>
      </c>
      <c r="D16" s="25">
        <v>4</v>
      </c>
      <c r="E16" s="24"/>
      <c r="F16" s="24"/>
      <c r="G16" s="24"/>
      <c r="H16" s="30"/>
      <c r="I16" s="24"/>
      <c r="J16" s="9">
        <f t="shared" si="3"/>
        <v>0</v>
      </c>
      <c r="K16" s="9"/>
      <c r="L16" s="9"/>
      <c r="M16" s="9">
        <f t="shared" si="4"/>
        <v>0</v>
      </c>
      <c r="N16" s="9"/>
      <c r="O16" s="9">
        <f t="shared" si="5"/>
        <v>0</v>
      </c>
    </row>
    <row r="17" spans="1:15" x14ac:dyDescent="0.25">
      <c r="A17" s="25">
        <v>12</v>
      </c>
      <c r="B17" s="26" t="s">
        <v>66</v>
      </c>
      <c r="C17" s="25" t="s">
        <v>19</v>
      </c>
      <c r="D17" s="25">
        <v>1</v>
      </c>
      <c r="E17" s="24"/>
      <c r="F17" s="24"/>
      <c r="G17" s="24"/>
      <c r="H17" s="30"/>
      <c r="I17" s="24"/>
      <c r="J17" s="9">
        <f t="shared" si="3"/>
        <v>0</v>
      </c>
      <c r="K17" s="9"/>
      <c r="L17" s="9"/>
      <c r="M17" s="9">
        <f t="shared" si="4"/>
        <v>0</v>
      </c>
      <c r="N17" s="9"/>
      <c r="O17" s="9">
        <f t="shared" si="5"/>
        <v>0</v>
      </c>
    </row>
    <row r="18" spans="1:15" x14ac:dyDescent="0.25">
      <c r="A18" s="25">
        <v>13</v>
      </c>
      <c r="B18" s="26" t="s">
        <v>67</v>
      </c>
      <c r="C18" s="25" t="s">
        <v>19</v>
      </c>
      <c r="D18" s="25">
        <v>1</v>
      </c>
      <c r="E18" s="24"/>
      <c r="F18" s="24"/>
      <c r="G18" s="24"/>
      <c r="H18" s="30"/>
      <c r="I18" s="24"/>
      <c r="J18" s="9">
        <f t="shared" si="3"/>
        <v>0</v>
      </c>
      <c r="K18" s="9"/>
      <c r="L18" s="9"/>
      <c r="M18" s="9">
        <f t="shared" si="4"/>
        <v>0</v>
      </c>
      <c r="N18" s="9"/>
      <c r="O18" s="9">
        <f t="shared" si="5"/>
        <v>0</v>
      </c>
    </row>
    <row r="19" spans="1:15" x14ac:dyDescent="0.25">
      <c r="A19" s="25">
        <v>14</v>
      </c>
      <c r="B19" s="26" t="s">
        <v>68</v>
      </c>
      <c r="C19" s="25" t="s">
        <v>19</v>
      </c>
      <c r="D19" s="25">
        <v>1</v>
      </c>
      <c r="E19" s="24"/>
      <c r="F19" s="24"/>
      <c r="G19" s="24"/>
      <c r="H19" s="30"/>
      <c r="I19" s="24"/>
      <c r="J19" s="9">
        <f t="shared" si="3"/>
        <v>0</v>
      </c>
      <c r="K19" s="9"/>
      <c r="L19" s="9"/>
      <c r="M19" s="9">
        <f t="shared" si="4"/>
        <v>0</v>
      </c>
      <c r="N19" s="9"/>
      <c r="O19" s="9">
        <f t="shared" si="5"/>
        <v>0</v>
      </c>
    </row>
    <row r="20" spans="1:15" x14ac:dyDescent="0.25">
      <c r="A20" s="25">
        <v>15</v>
      </c>
      <c r="B20" s="26" t="s">
        <v>69</v>
      </c>
      <c r="C20" s="25" t="s">
        <v>19</v>
      </c>
      <c r="D20" s="25">
        <v>3</v>
      </c>
      <c r="E20" s="24"/>
      <c r="F20" s="24"/>
      <c r="G20" s="24"/>
      <c r="H20" s="30"/>
      <c r="I20" s="24"/>
      <c r="J20" s="9">
        <f t="shared" si="3"/>
        <v>0</v>
      </c>
      <c r="K20" s="9"/>
      <c r="L20" s="9"/>
      <c r="M20" s="9">
        <f t="shared" si="4"/>
        <v>0</v>
      </c>
      <c r="N20" s="9"/>
      <c r="O20" s="9">
        <f t="shared" si="5"/>
        <v>0</v>
      </c>
    </row>
    <row r="21" spans="1:15" x14ac:dyDescent="0.25">
      <c r="A21" s="25">
        <v>16</v>
      </c>
      <c r="B21" s="26" t="s">
        <v>70</v>
      </c>
      <c r="C21" s="25" t="s">
        <v>19</v>
      </c>
      <c r="D21" s="25">
        <v>1</v>
      </c>
      <c r="E21" s="24"/>
      <c r="F21" s="24"/>
      <c r="G21" s="24"/>
      <c r="H21" s="30"/>
      <c r="I21" s="24"/>
      <c r="J21" s="9">
        <f t="shared" si="3"/>
        <v>0</v>
      </c>
      <c r="K21" s="9"/>
      <c r="L21" s="9"/>
      <c r="M21" s="9">
        <f t="shared" si="4"/>
        <v>0</v>
      </c>
      <c r="N21" s="9"/>
      <c r="O21" s="9">
        <f t="shared" si="5"/>
        <v>0</v>
      </c>
    </row>
    <row r="22" spans="1:15" x14ac:dyDescent="0.25">
      <c r="A22" s="25">
        <v>17</v>
      </c>
      <c r="B22" s="26" t="s">
        <v>71</v>
      </c>
      <c r="C22" s="25" t="s">
        <v>19</v>
      </c>
      <c r="D22" s="25">
        <v>1</v>
      </c>
      <c r="E22" s="24"/>
      <c r="F22" s="24"/>
      <c r="G22" s="24"/>
      <c r="H22" s="30"/>
      <c r="I22" s="24"/>
      <c r="J22" s="9">
        <f t="shared" si="3"/>
        <v>0</v>
      </c>
      <c r="K22" s="9"/>
      <c r="L22" s="9"/>
      <c r="M22" s="9">
        <f t="shared" si="4"/>
        <v>0</v>
      </c>
      <c r="N22" s="9"/>
      <c r="O22" s="9">
        <f t="shared" si="5"/>
        <v>0</v>
      </c>
    </row>
    <row r="23" spans="1:15" x14ac:dyDescent="0.25">
      <c r="A23" s="25">
        <v>18</v>
      </c>
      <c r="B23" s="26" t="s">
        <v>72</v>
      </c>
      <c r="C23" s="25" t="s">
        <v>19</v>
      </c>
      <c r="D23" s="25">
        <v>22</v>
      </c>
      <c r="E23" s="24"/>
      <c r="F23" s="24"/>
      <c r="G23" s="24"/>
      <c r="H23" s="30"/>
      <c r="I23" s="24"/>
      <c r="J23" s="9">
        <f t="shared" si="3"/>
        <v>0</v>
      </c>
      <c r="K23" s="9"/>
      <c r="L23" s="9"/>
      <c r="M23" s="9">
        <f t="shared" si="4"/>
        <v>0</v>
      </c>
      <c r="N23" s="9"/>
      <c r="O23" s="9">
        <f t="shared" si="5"/>
        <v>0</v>
      </c>
    </row>
    <row r="24" spans="1:15" x14ac:dyDescent="0.25">
      <c r="A24" s="25">
        <v>19</v>
      </c>
      <c r="B24" s="27" t="s">
        <v>73</v>
      </c>
      <c r="C24" s="25" t="s">
        <v>19</v>
      </c>
      <c r="D24" s="25">
        <v>1</v>
      </c>
      <c r="E24" s="24"/>
      <c r="F24" s="24"/>
      <c r="G24" s="24"/>
      <c r="H24" s="30"/>
      <c r="I24" s="24"/>
      <c r="J24" s="9">
        <f t="shared" si="3"/>
        <v>0</v>
      </c>
      <c r="K24" s="9"/>
      <c r="L24" s="9"/>
      <c r="M24" s="9">
        <f t="shared" si="4"/>
        <v>0</v>
      </c>
      <c r="N24" s="9"/>
      <c r="O24" s="9">
        <f t="shared" si="5"/>
        <v>0</v>
      </c>
    </row>
    <row r="25" spans="1:15" x14ac:dyDescent="0.25">
      <c r="A25" s="25">
        <v>20</v>
      </c>
      <c r="B25" s="27" t="s">
        <v>74</v>
      </c>
      <c r="C25" s="25" t="s">
        <v>19</v>
      </c>
      <c r="D25" s="25">
        <v>1</v>
      </c>
      <c r="E25" s="24"/>
      <c r="F25" s="24"/>
      <c r="G25" s="24"/>
      <c r="H25" s="30"/>
      <c r="I25" s="24"/>
      <c r="J25" s="9">
        <f t="shared" si="3"/>
        <v>0</v>
      </c>
      <c r="K25" s="9"/>
      <c r="L25" s="9"/>
      <c r="M25" s="9">
        <f t="shared" si="4"/>
        <v>0</v>
      </c>
      <c r="N25" s="9"/>
      <c r="O25" s="9">
        <f t="shared" si="5"/>
        <v>0</v>
      </c>
    </row>
    <row r="26" spans="1:15" x14ac:dyDescent="0.25">
      <c r="A26" s="25">
        <v>21</v>
      </c>
      <c r="B26" s="26" t="s">
        <v>75</v>
      </c>
      <c r="C26" s="25" t="s">
        <v>19</v>
      </c>
      <c r="D26" s="25">
        <v>1</v>
      </c>
      <c r="E26" s="24"/>
      <c r="F26" s="24"/>
      <c r="G26" s="24"/>
      <c r="H26" s="30"/>
      <c r="I26" s="24"/>
      <c r="J26" s="9">
        <f t="shared" si="3"/>
        <v>0</v>
      </c>
      <c r="K26" s="9"/>
      <c r="L26" s="9"/>
      <c r="M26" s="9">
        <f t="shared" si="4"/>
        <v>0</v>
      </c>
      <c r="N26" s="9"/>
      <c r="O26" s="9">
        <f t="shared" si="5"/>
        <v>0</v>
      </c>
    </row>
    <row r="27" spans="1:15" x14ac:dyDescent="0.25">
      <c r="A27" s="25">
        <v>22</v>
      </c>
      <c r="B27" s="26" t="s">
        <v>36</v>
      </c>
      <c r="C27" s="25" t="s">
        <v>5</v>
      </c>
      <c r="D27" s="25">
        <v>1</v>
      </c>
      <c r="E27" s="24"/>
      <c r="F27" s="24"/>
      <c r="G27" s="24"/>
      <c r="H27" s="30"/>
      <c r="I27" s="24"/>
      <c r="J27" s="9">
        <f t="shared" si="3"/>
        <v>0</v>
      </c>
      <c r="K27" s="9"/>
      <c r="L27" s="9"/>
      <c r="M27" s="9">
        <f t="shared" si="4"/>
        <v>0</v>
      </c>
      <c r="N27" s="9"/>
      <c r="O27" s="9">
        <f t="shared" si="5"/>
        <v>0</v>
      </c>
    </row>
    <row r="28" spans="1:15" x14ac:dyDescent="0.25">
      <c r="A28" s="25">
        <v>23</v>
      </c>
      <c r="B28" s="26" t="s">
        <v>76</v>
      </c>
      <c r="C28" s="25" t="s">
        <v>19</v>
      </c>
      <c r="D28" s="25">
        <v>1</v>
      </c>
      <c r="E28" s="24"/>
      <c r="F28" s="24"/>
      <c r="G28" s="24"/>
      <c r="H28" s="30"/>
      <c r="I28" s="24"/>
      <c r="J28" s="9">
        <f t="shared" si="3"/>
        <v>0</v>
      </c>
      <c r="K28" s="9"/>
      <c r="L28" s="9"/>
      <c r="M28" s="9">
        <f t="shared" si="4"/>
        <v>0</v>
      </c>
      <c r="N28" s="9"/>
      <c r="O28" s="9">
        <f t="shared" si="5"/>
        <v>0</v>
      </c>
    </row>
    <row r="29" spans="1:15" x14ac:dyDescent="0.25">
      <c r="A29" s="25">
        <v>24</v>
      </c>
      <c r="B29" s="26" t="s">
        <v>77</v>
      </c>
      <c r="C29" s="25" t="s">
        <v>5</v>
      </c>
      <c r="D29" s="25">
        <v>1</v>
      </c>
      <c r="E29" s="24"/>
      <c r="F29" s="24"/>
      <c r="G29" s="24"/>
      <c r="H29" s="30"/>
      <c r="I29" s="24"/>
      <c r="J29" s="9">
        <f t="shared" si="3"/>
        <v>0</v>
      </c>
      <c r="K29" s="9"/>
      <c r="L29" s="9"/>
      <c r="M29" s="9">
        <f t="shared" si="4"/>
        <v>0</v>
      </c>
      <c r="N29" s="9"/>
      <c r="O29" s="9">
        <f t="shared" si="5"/>
        <v>0</v>
      </c>
    </row>
    <row r="30" spans="1:15" x14ac:dyDescent="0.25">
      <c r="A30" s="25">
        <v>25</v>
      </c>
      <c r="B30" s="26" t="s">
        <v>78</v>
      </c>
      <c r="C30" s="25" t="s">
        <v>5</v>
      </c>
      <c r="D30" s="25">
        <v>1</v>
      </c>
      <c r="E30" s="24"/>
      <c r="F30" s="24"/>
      <c r="G30" s="24"/>
      <c r="H30" s="30"/>
      <c r="I30" s="24"/>
      <c r="J30" s="9">
        <f t="shared" si="3"/>
        <v>0</v>
      </c>
      <c r="K30" s="9"/>
      <c r="L30" s="9"/>
      <c r="M30" s="9">
        <f t="shared" si="4"/>
        <v>0</v>
      </c>
      <c r="N30" s="9"/>
      <c r="O30" s="9">
        <f t="shared" si="5"/>
        <v>0</v>
      </c>
    </row>
    <row r="31" spans="1:15" ht="25.5" x14ac:dyDescent="0.25">
      <c r="A31" s="25">
        <v>26</v>
      </c>
      <c r="B31" s="26" t="s">
        <v>79</v>
      </c>
      <c r="C31" s="25" t="s">
        <v>4</v>
      </c>
      <c r="D31" s="25">
        <v>10</v>
      </c>
      <c r="E31" s="24"/>
      <c r="F31" s="24"/>
      <c r="G31" s="24"/>
      <c r="H31" s="30"/>
      <c r="I31" s="24"/>
      <c r="J31" s="9">
        <f t="shared" si="3"/>
        <v>0</v>
      </c>
      <c r="K31" s="9"/>
      <c r="L31" s="9"/>
      <c r="M31" s="9">
        <f t="shared" si="4"/>
        <v>0</v>
      </c>
      <c r="N31" s="9"/>
      <c r="O31" s="9">
        <f t="shared" si="5"/>
        <v>0</v>
      </c>
    </row>
    <row r="32" spans="1:15" x14ac:dyDescent="0.25">
      <c r="A32" s="25">
        <v>27</v>
      </c>
      <c r="B32" s="26" t="s">
        <v>80</v>
      </c>
      <c r="C32" s="25" t="s">
        <v>4</v>
      </c>
      <c r="D32" s="25">
        <v>5</v>
      </c>
      <c r="E32" s="24"/>
      <c r="F32" s="24"/>
      <c r="G32" s="24"/>
      <c r="H32" s="30"/>
      <c r="I32" s="24"/>
      <c r="J32" s="9">
        <f t="shared" si="3"/>
        <v>0</v>
      </c>
      <c r="K32" s="9"/>
      <c r="L32" s="9"/>
      <c r="M32" s="9">
        <f t="shared" si="4"/>
        <v>0</v>
      </c>
      <c r="N32" s="9"/>
      <c r="O32" s="9">
        <f t="shared" si="5"/>
        <v>0</v>
      </c>
    </row>
    <row r="33" spans="1:15" x14ac:dyDescent="0.25">
      <c r="A33" s="25">
        <v>28</v>
      </c>
      <c r="B33" s="26" t="s">
        <v>81</v>
      </c>
      <c r="C33" s="25" t="s">
        <v>4</v>
      </c>
      <c r="D33" s="25">
        <v>5</v>
      </c>
      <c r="E33" s="24"/>
      <c r="F33" s="24"/>
      <c r="G33" s="24"/>
      <c r="H33" s="30"/>
      <c r="I33" s="24"/>
      <c r="J33" s="9">
        <f t="shared" si="3"/>
        <v>0</v>
      </c>
      <c r="K33" s="9"/>
      <c r="L33" s="9"/>
      <c r="M33" s="9">
        <f t="shared" si="4"/>
        <v>0</v>
      </c>
      <c r="N33" s="9"/>
      <c r="O33" s="9">
        <f t="shared" si="5"/>
        <v>0</v>
      </c>
    </row>
    <row r="34" spans="1:15" x14ac:dyDescent="0.25">
      <c r="A34" s="25">
        <v>29</v>
      </c>
      <c r="B34" s="26" t="s">
        <v>82</v>
      </c>
      <c r="C34" s="25" t="s">
        <v>4</v>
      </c>
      <c r="D34" s="25">
        <v>7</v>
      </c>
      <c r="E34" s="24"/>
      <c r="F34" s="24"/>
      <c r="G34" s="24"/>
      <c r="H34" s="30"/>
      <c r="I34" s="24"/>
      <c r="J34" s="9">
        <f t="shared" si="3"/>
        <v>0</v>
      </c>
      <c r="K34" s="9"/>
      <c r="L34" s="9"/>
      <c r="M34" s="9">
        <f t="shared" si="4"/>
        <v>0</v>
      </c>
      <c r="N34" s="9"/>
      <c r="O34" s="9">
        <f t="shared" si="5"/>
        <v>0</v>
      </c>
    </row>
    <row r="35" spans="1:15" x14ac:dyDescent="0.25">
      <c r="A35" s="25">
        <v>30</v>
      </c>
      <c r="B35" s="26" t="s">
        <v>83</v>
      </c>
      <c r="C35" s="25" t="s">
        <v>0</v>
      </c>
      <c r="D35" s="25">
        <v>100</v>
      </c>
      <c r="E35" s="24"/>
      <c r="F35" s="24"/>
      <c r="G35" s="24"/>
      <c r="H35" s="30"/>
      <c r="I35" s="24"/>
      <c r="J35" s="9">
        <f t="shared" si="3"/>
        <v>0</v>
      </c>
      <c r="K35" s="9"/>
      <c r="L35" s="9"/>
      <c r="M35" s="9">
        <f t="shared" si="4"/>
        <v>0</v>
      </c>
      <c r="N35" s="9"/>
      <c r="O35" s="9">
        <f t="shared" si="5"/>
        <v>0</v>
      </c>
    </row>
    <row r="36" spans="1:15" x14ac:dyDescent="0.25">
      <c r="A36" s="25">
        <v>31</v>
      </c>
      <c r="B36" s="26" t="s">
        <v>84</v>
      </c>
      <c r="C36" s="25" t="s">
        <v>5</v>
      </c>
      <c r="D36" s="25">
        <f>11+2</f>
        <v>13</v>
      </c>
      <c r="E36" s="24"/>
      <c r="F36" s="24"/>
      <c r="G36" s="24"/>
      <c r="H36" s="30"/>
      <c r="I36" s="24"/>
      <c r="J36" s="9">
        <f t="shared" si="3"/>
        <v>0</v>
      </c>
      <c r="K36" s="9"/>
      <c r="L36" s="9"/>
      <c r="M36" s="9">
        <f t="shared" si="4"/>
        <v>0</v>
      </c>
      <c r="N36" s="9"/>
      <c r="O36" s="9">
        <f t="shared" si="5"/>
        <v>0</v>
      </c>
    </row>
    <row r="37" spans="1:15" x14ac:dyDescent="0.25">
      <c r="A37" s="25">
        <v>32</v>
      </c>
      <c r="B37" s="26" t="s">
        <v>85</v>
      </c>
      <c r="C37" s="25" t="s">
        <v>4</v>
      </c>
      <c r="D37" s="25">
        <v>13</v>
      </c>
      <c r="E37" s="24"/>
      <c r="F37" s="24"/>
      <c r="G37" s="24"/>
      <c r="H37" s="30"/>
      <c r="I37" s="24"/>
      <c r="J37" s="9">
        <f t="shared" si="3"/>
        <v>0</v>
      </c>
      <c r="K37" s="9"/>
      <c r="L37" s="9"/>
      <c r="M37" s="9">
        <f t="shared" si="4"/>
        <v>0</v>
      </c>
      <c r="N37" s="9"/>
      <c r="O37" s="9">
        <f t="shared" si="5"/>
        <v>0</v>
      </c>
    </row>
    <row r="38" spans="1:15" x14ac:dyDescent="0.25">
      <c r="A38" s="25">
        <v>33</v>
      </c>
      <c r="B38" s="26" t="s">
        <v>86</v>
      </c>
      <c r="C38" s="25" t="s">
        <v>4</v>
      </c>
      <c r="D38" s="25">
        <v>2</v>
      </c>
      <c r="E38" s="24"/>
      <c r="F38" s="24"/>
      <c r="G38" s="24"/>
      <c r="H38" s="30"/>
      <c r="I38" s="24"/>
      <c r="J38" s="9">
        <f t="shared" si="3"/>
        <v>0</v>
      </c>
      <c r="K38" s="9"/>
      <c r="L38" s="9"/>
      <c r="M38" s="9">
        <f t="shared" si="4"/>
        <v>0</v>
      </c>
      <c r="N38" s="9"/>
      <c r="O38" s="9">
        <f t="shared" si="5"/>
        <v>0</v>
      </c>
    </row>
    <row r="39" spans="1:15" x14ac:dyDescent="0.25">
      <c r="A39" s="25">
        <v>34</v>
      </c>
      <c r="B39" s="26" t="s">
        <v>87</v>
      </c>
      <c r="C39" s="25" t="s">
        <v>4</v>
      </c>
      <c r="D39" s="25">
        <v>11</v>
      </c>
      <c r="E39" s="24"/>
      <c r="F39" s="24"/>
      <c r="G39" s="24"/>
      <c r="H39" s="30"/>
      <c r="I39" s="24"/>
      <c r="J39" s="9">
        <f t="shared" si="3"/>
        <v>0</v>
      </c>
      <c r="K39" s="9"/>
      <c r="L39" s="9"/>
      <c r="M39" s="9">
        <f t="shared" si="4"/>
        <v>0</v>
      </c>
      <c r="N39" s="9"/>
      <c r="O39" s="9">
        <f t="shared" si="5"/>
        <v>0</v>
      </c>
    </row>
    <row r="40" spans="1:15" x14ac:dyDescent="0.25">
      <c r="A40" s="25">
        <v>35</v>
      </c>
      <c r="B40" s="26" t="s">
        <v>88</v>
      </c>
      <c r="C40" s="25" t="s">
        <v>4</v>
      </c>
      <c r="D40" s="25">
        <v>9</v>
      </c>
      <c r="E40" s="24"/>
      <c r="F40" s="24"/>
      <c r="G40" s="24"/>
      <c r="H40" s="30"/>
      <c r="I40" s="24"/>
      <c r="J40" s="9">
        <f t="shared" si="3"/>
        <v>0</v>
      </c>
      <c r="K40" s="9"/>
      <c r="L40" s="9"/>
      <c r="M40" s="9">
        <f t="shared" si="4"/>
        <v>0</v>
      </c>
      <c r="N40" s="9"/>
      <c r="O40" s="9">
        <f t="shared" si="5"/>
        <v>0</v>
      </c>
    </row>
    <row r="41" spans="1:15" x14ac:dyDescent="0.25">
      <c r="A41" s="25">
        <v>36</v>
      </c>
      <c r="B41" s="26" t="s">
        <v>89</v>
      </c>
      <c r="C41" s="25" t="s">
        <v>4</v>
      </c>
      <c r="D41" s="25">
        <f>9*6+12*2</f>
        <v>78</v>
      </c>
      <c r="E41" s="24"/>
      <c r="F41" s="24"/>
      <c r="G41" s="24"/>
      <c r="H41" s="30"/>
      <c r="I41" s="24"/>
      <c r="J41" s="9">
        <f t="shared" si="3"/>
        <v>0</v>
      </c>
      <c r="K41" s="9"/>
      <c r="L41" s="9"/>
      <c r="M41" s="9">
        <f t="shared" si="4"/>
        <v>0</v>
      </c>
      <c r="N41" s="9"/>
      <c r="O41" s="9">
        <f t="shared" si="5"/>
        <v>0</v>
      </c>
    </row>
    <row r="42" spans="1:15" x14ac:dyDescent="0.25">
      <c r="A42" s="25">
        <v>37</v>
      </c>
      <c r="B42" s="26" t="s">
        <v>90</v>
      </c>
      <c r="C42" s="25" t="s">
        <v>4</v>
      </c>
      <c r="D42" s="25">
        <v>17</v>
      </c>
      <c r="E42" s="24"/>
      <c r="F42" s="24"/>
      <c r="G42" s="24"/>
      <c r="H42" s="30"/>
      <c r="I42" s="24"/>
      <c r="J42" s="9">
        <f t="shared" si="3"/>
        <v>0</v>
      </c>
      <c r="K42" s="9"/>
      <c r="L42" s="9"/>
      <c r="M42" s="9">
        <f t="shared" si="4"/>
        <v>0</v>
      </c>
      <c r="N42" s="9"/>
      <c r="O42" s="9">
        <f t="shared" si="5"/>
        <v>0</v>
      </c>
    </row>
    <row r="43" spans="1:15" x14ac:dyDescent="0.25">
      <c r="A43" s="25">
        <v>38</v>
      </c>
      <c r="B43" s="26" t="s">
        <v>7</v>
      </c>
      <c r="C43" s="25" t="s">
        <v>4</v>
      </c>
      <c r="D43" s="25">
        <f>D40+D34</f>
        <v>16</v>
      </c>
      <c r="E43" s="24"/>
      <c r="F43" s="24"/>
      <c r="G43" s="24"/>
      <c r="H43" s="30"/>
      <c r="I43" s="24"/>
      <c r="J43" s="9">
        <f t="shared" si="3"/>
        <v>0</v>
      </c>
      <c r="K43" s="9"/>
      <c r="L43" s="9"/>
      <c r="M43" s="9">
        <f t="shared" si="4"/>
        <v>0</v>
      </c>
      <c r="N43" s="9"/>
      <c r="O43" s="9">
        <f t="shared" si="5"/>
        <v>0</v>
      </c>
    </row>
    <row r="44" spans="1:15" x14ac:dyDescent="0.25">
      <c r="A44" s="25">
        <v>39</v>
      </c>
      <c r="B44" s="26" t="s">
        <v>91</v>
      </c>
      <c r="C44" s="25" t="s">
        <v>0</v>
      </c>
      <c r="D44" s="25">
        <v>189</v>
      </c>
      <c r="E44" s="24"/>
      <c r="F44" s="24"/>
      <c r="G44" s="24"/>
      <c r="H44" s="30"/>
      <c r="I44" s="24"/>
      <c r="J44" s="9">
        <f t="shared" si="3"/>
        <v>0</v>
      </c>
      <c r="K44" s="9"/>
      <c r="L44" s="9"/>
      <c r="M44" s="9">
        <f t="shared" si="4"/>
        <v>0</v>
      </c>
      <c r="N44" s="9"/>
      <c r="O44" s="9">
        <f t="shared" si="5"/>
        <v>0</v>
      </c>
    </row>
    <row r="45" spans="1:15" x14ac:dyDescent="0.25">
      <c r="A45" s="25">
        <v>40</v>
      </c>
      <c r="B45" s="26" t="s">
        <v>92</v>
      </c>
      <c r="C45" s="25" t="s">
        <v>0</v>
      </c>
      <c r="D45" s="25">
        <v>596</v>
      </c>
      <c r="E45" s="24"/>
      <c r="F45" s="24"/>
      <c r="G45" s="24"/>
      <c r="H45" s="30"/>
      <c r="I45" s="24"/>
      <c r="J45" s="9">
        <f t="shared" si="3"/>
        <v>0</v>
      </c>
      <c r="K45" s="9"/>
      <c r="L45" s="9"/>
      <c r="M45" s="9">
        <f t="shared" si="4"/>
        <v>0</v>
      </c>
      <c r="N45" s="9"/>
      <c r="O45" s="9">
        <f t="shared" si="5"/>
        <v>0</v>
      </c>
    </row>
    <row r="46" spans="1:15" x14ac:dyDescent="0.25">
      <c r="A46" s="25">
        <v>41</v>
      </c>
      <c r="B46" s="26" t="s">
        <v>26</v>
      </c>
      <c r="C46" s="25" t="s">
        <v>0</v>
      </c>
      <c r="D46" s="25">
        <v>695</v>
      </c>
      <c r="E46" s="24"/>
      <c r="F46" s="24"/>
      <c r="G46" s="24"/>
      <c r="H46" s="30"/>
      <c r="I46" s="24"/>
      <c r="J46" s="9">
        <f t="shared" si="3"/>
        <v>0</v>
      </c>
      <c r="K46" s="9"/>
      <c r="L46" s="9"/>
      <c r="M46" s="9">
        <f t="shared" si="4"/>
        <v>0</v>
      </c>
      <c r="N46" s="9"/>
      <c r="O46" s="9">
        <f t="shared" si="5"/>
        <v>0</v>
      </c>
    </row>
    <row r="47" spans="1:15" x14ac:dyDescent="0.25">
      <c r="A47" s="25">
        <v>42</v>
      </c>
      <c r="B47" s="26" t="s">
        <v>8</v>
      </c>
      <c r="C47" s="25" t="s">
        <v>0</v>
      </c>
      <c r="D47" s="25">
        <v>41</v>
      </c>
      <c r="E47" s="24"/>
      <c r="F47" s="24"/>
      <c r="G47" s="24"/>
      <c r="H47" s="30"/>
      <c r="I47" s="24"/>
      <c r="J47" s="9">
        <f t="shared" si="3"/>
        <v>0</v>
      </c>
      <c r="K47" s="9"/>
      <c r="L47" s="9"/>
      <c r="M47" s="9">
        <f t="shared" si="4"/>
        <v>0</v>
      </c>
      <c r="N47" s="9"/>
      <c r="O47" s="9">
        <f t="shared" si="5"/>
        <v>0</v>
      </c>
    </row>
    <row r="48" spans="1:15" x14ac:dyDescent="0.25">
      <c r="A48" s="25">
        <v>43</v>
      </c>
      <c r="B48" s="26" t="s">
        <v>25</v>
      </c>
      <c r="C48" s="25" t="s">
        <v>0</v>
      </c>
      <c r="D48" s="25">
        <v>179</v>
      </c>
      <c r="E48" s="24"/>
      <c r="F48" s="24"/>
      <c r="G48" s="24"/>
      <c r="H48" s="30"/>
      <c r="I48" s="24"/>
      <c r="J48" s="9">
        <f t="shared" si="3"/>
        <v>0</v>
      </c>
      <c r="K48" s="9"/>
      <c r="L48" s="9"/>
      <c r="M48" s="9">
        <f t="shared" si="4"/>
        <v>0</v>
      </c>
      <c r="N48" s="9"/>
      <c r="O48" s="9">
        <f t="shared" si="5"/>
        <v>0</v>
      </c>
    </row>
    <row r="49" spans="1:15" x14ac:dyDescent="0.25">
      <c r="A49" s="25">
        <v>44</v>
      </c>
      <c r="B49" s="26" t="s">
        <v>93</v>
      </c>
      <c r="C49" s="25" t="s">
        <v>0</v>
      </c>
      <c r="D49" s="25">
        <v>6</v>
      </c>
      <c r="E49" s="24"/>
      <c r="F49" s="24"/>
      <c r="G49" s="24"/>
      <c r="H49" s="30"/>
      <c r="I49" s="24"/>
      <c r="J49" s="9">
        <f t="shared" si="3"/>
        <v>0</v>
      </c>
      <c r="K49" s="9"/>
      <c r="L49" s="9"/>
      <c r="M49" s="9">
        <f t="shared" si="4"/>
        <v>0</v>
      </c>
      <c r="N49" s="9"/>
      <c r="O49" s="9">
        <f t="shared" si="5"/>
        <v>0</v>
      </c>
    </row>
    <row r="50" spans="1:15" x14ac:dyDescent="0.25">
      <c r="A50" s="25">
        <v>45</v>
      </c>
      <c r="B50" s="26" t="s">
        <v>3</v>
      </c>
      <c r="C50" s="25" t="s">
        <v>4</v>
      </c>
      <c r="D50" s="25">
        <v>36</v>
      </c>
      <c r="E50" s="24"/>
      <c r="F50" s="24"/>
      <c r="G50" s="24"/>
      <c r="H50" s="30"/>
      <c r="I50" s="24"/>
      <c r="J50" s="9">
        <f t="shared" si="3"/>
        <v>0</v>
      </c>
      <c r="K50" s="9"/>
      <c r="L50" s="9"/>
      <c r="M50" s="9">
        <f t="shared" si="4"/>
        <v>0</v>
      </c>
      <c r="N50" s="9"/>
      <c r="O50" s="9">
        <f t="shared" si="5"/>
        <v>0</v>
      </c>
    </row>
    <row r="51" spans="1:15" x14ac:dyDescent="0.25">
      <c r="A51" s="25">
        <v>46</v>
      </c>
      <c r="B51" s="26" t="s">
        <v>6</v>
      </c>
      <c r="C51" s="25" t="s">
        <v>5</v>
      </c>
      <c r="D51" s="25">
        <v>1</v>
      </c>
      <c r="E51" s="24"/>
      <c r="F51" s="24"/>
      <c r="G51" s="24"/>
      <c r="H51" s="30"/>
      <c r="I51" s="24"/>
      <c r="J51" s="9">
        <f t="shared" si="3"/>
        <v>0</v>
      </c>
      <c r="K51" s="9"/>
      <c r="L51" s="9"/>
      <c r="M51" s="9">
        <f t="shared" si="4"/>
        <v>0</v>
      </c>
      <c r="N51" s="9"/>
      <c r="O51" s="9">
        <f t="shared" si="5"/>
        <v>0</v>
      </c>
    </row>
    <row r="52" spans="1:15" x14ac:dyDescent="0.25">
      <c r="A52" s="25"/>
      <c r="B52" s="24" t="s">
        <v>52</v>
      </c>
      <c r="C52" s="25"/>
      <c r="D52" s="25"/>
      <c r="E52" s="24"/>
      <c r="F52" s="24"/>
      <c r="G52" s="24"/>
      <c r="H52" s="8"/>
      <c r="I52" s="24"/>
      <c r="J52" s="9"/>
      <c r="K52" s="9"/>
      <c r="L52" s="9"/>
      <c r="M52" s="9"/>
      <c r="N52" s="9"/>
      <c r="O52" s="9"/>
    </row>
    <row r="53" spans="1:15" x14ac:dyDescent="0.25">
      <c r="A53" s="6">
        <v>1</v>
      </c>
      <c r="B53" s="3" t="s">
        <v>10</v>
      </c>
      <c r="C53" s="6" t="s">
        <v>5</v>
      </c>
      <c r="D53" s="6">
        <v>1</v>
      </c>
      <c r="E53" s="10"/>
      <c r="F53" s="11"/>
      <c r="G53" s="4"/>
      <c r="H53" s="4"/>
      <c r="I53" s="4"/>
      <c r="J53" s="9">
        <f t="shared" ref="J53:J55" si="6">G53+H53+I53</f>
        <v>0</v>
      </c>
      <c r="K53" s="9">
        <f t="shared" ref="K53:K55" si="7">E53*D53</f>
        <v>0</v>
      </c>
      <c r="L53" s="9">
        <f t="shared" ref="L53:L55" si="8">ROUND(D53*G53,2)</f>
        <v>0</v>
      </c>
      <c r="M53" s="9">
        <f t="shared" ref="M53:M55" si="9">ROUND(D53*H53,2)</f>
        <v>0</v>
      </c>
      <c r="N53" s="9">
        <f t="shared" ref="N53:N55" si="10">D53*I53</f>
        <v>0</v>
      </c>
      <c r="O53" s="9">
        <f t="shared" ref="O53:O55" si="11">SUM(L53+M53+N53)</f>
        <v>0</v>
      </c>
    </row>
    <row r="54" spans="1:15" x14ac:dyDescent="0.25">
      <c r="A54" s="6">
        <v>2</v>
      </c>
      <c r="B54" s="3" t="s">
        <v>11</v>
      </c>
      <c r="C54" s="6" t="s">
        <v>34</v>
      </c>
      <c r="D54" s="6">
        <v>0.64</v>
      </c>
      <c r="E54" s="10"/>
      <c r="F54" s="11"/>
      <c r="G54" s="12"/>
      <c r="H54" s="12"/>
      <c r="I54" s="12"/>
      <c r="J54" s="9">
        <f t="shared" si="6"/>
        <v>0</v>
      </c>
      <c r="K54" s="9">
        <f t="shared" si="7"/>
        <v>0</v>
      </c>
      <c r="L54" s="9">
        <f t="shared" si="8"/>
        <v>0</v>
      </c>
      <c r="M54" s="9">
        <f t="shared" si="9"/>
        <v>0</v>
      </c>
      <c r="N54" s="9">
        <f t="shared" si="10"/>
        <v>0</v>
      </c>
      <c r="O54" s="9">
        <f t="shared" si="11"/>
        <v>0</v>
      </c>
    </row>
    <row r="55" spans="1:15" x14ac:dyDescent="0.25">
      <c r="A55" s="6">
        <v>3</v>
      </c>
      <c r="B55" s="3" t="s">
        <v>94</v>
      </c>
      <c r="C55" s="6" t="s">
        <v>5</v>
      </c>
      <c r="D55" s="6">
        <v>1</v>
      </c>
      <c r="E55" s="10"/>
      <c r="F55" s="11"/>
      <c r="G55" s="12"/>
      <c r="H55" s="12"/>
      <c r="I55" s="12"/>
      <c r="J55" s="9">
        <f t="shared" si="6"/>
        <v>0</v>
      </c>
      <c r="K55" s="9">
        <f t="shared" si="7"/>
        <v>0</v>
      </c>
      <c r="L55" s="9">
        <f t="shared" si="8"/>
        <v>0</v>
      </c>
      <c r="M55" s="9">
        <f t="shared" si="9"/>
        <v>0</v>
      </c>
      <c r="N55" s="9">
        <f t="shared" si="10"/>
        <v>0</v>
      </c>
      <c r="O55" s="9">
        <f t="shared" si="11"/>
        <v>0</v>
      </c>
    </row>
    <row r="56" spans="1:15" x14ac:dyDescent="0.25">
      <c r="A56" s="6">
        <v>4</v>
      </c>
      <c r="B56" s="3" t="s">
        <v>95</v>
      </c>
      <c r="C56" s="6" t="s">
        <v>5</v>
      </c>
      <c r="D56" s="6">
        <v>1</v>
      </c>
      <c r="E56" s="10"/>
      <c r="F56" s="11"/>
      <c r="G56" s="12"/>
      <c r="H56" s="12"/>
      <c r="I56" s="12"/>
      <c r="J56" s="9">
        <f t="shared" ref="J56" si="12">G56+H56+I56</f>
        <v>0</v>
      </c>
      <c r="K56" s="9">
        <f t="shared" ref="K56" si="13">E56*D56</f>
        <v>0</v>
      </c>
      <c r="L56" s="9">
        <f t="shared" ref="L56" si="14">ROUND(D56*G56,2)</f>
        <v>0</v>
      </c>
      <c r="M56" s="9">
        <f t="shared" ref="M56" si="15">ROUND(D56*H56,2)</f>
        <v>0</v>
      </c>
      <c r="N56" s="9">
        <f t="shared" ref="N56" si="16">D56*I56</f>
        <v>0</v>
      </c>
      <c r="O56" s="9">
        <f t="shared" ref="O56" si="17">SUM(L56+M56+N56)</f>
        <v>0</v>
      </c>
    </row>
    <row r="57" spans="1:15" ht="25.5" x14ac:dyDescent="0.25">
      <c r="A57" s="6">
        <v>5</v>
      </c>
      <c r="B57" s="3" t="s">
        <v>24</v>
      </c>
      <c r="C57" s="6" t="s">
        <v>4</v>
      </c>
      <c r="D57" s="6">
        <v>11</v>
      </c>
      <c r="E57" s="10"/>
      <c r="F57" s="10"/>
      <c r="G57" s="12"/>
      <c r="H57" s="12"/>
      <c r="I57" s="12"/>
      <c r="J57" s="9">
        <f t="shared" ref="J57" si="18">G57+H57+I57</f>
        <v>0</v>
      </c>
      <c r="K57" s="9">
        <f t="shared" ref="K57" si="19">E57*D57</f>
        <v>0</v>
      </c>
      <c r="L57" s="9">
        <f t="shared" ref="L57" si="20">ROUND(D57*G57,2)</f>
        <v>0</v>
      </c>
      <c r="M57" s="9">
        <f t="shared" ref="M57" si="21">ROUND(D57*H57,2)</f>
        <v>0</v>
      </c>
      <c r="N57" s="9">
        <f t="shared" ref="N57" si="22">D57*I57</f>
        <v>0</v>
      </c>
      <c r="O57" s="9">
        <f t="shared" ref="O57" si="23">SUM(L57+M57+N57)</f>
        <v>0</v>
      </c>
    </row>
    <row r="58" spans="1:15" ht="25.5" x14ac:dyDescent="0.25">
      <c r="A58" s="6">
        <v>6</v>
      </c>
      <c r="B58" s="3" t="s">
        <v>20</v>
      </c>
      <c r="C58" s="6" t="s">
        <v>0</v>
      </c>
      <c r="D58" s="6">
        <v>557</v>
      </c>
      <c r="E58" s="10"/>
      <c r="F58" s="10"/>
      <c r="G58" s="12"/>
      <c r="H58" s="12"/>
      <c r="I58" s="12"/>
      <c r="J58" s="9">
        <f t="shared" ref="J58:J61" si="24">G58+H58+I58</f>
        <v>0</v>
      </c>
      <c r="K58" s="9">
        <f t="shared" ref="K58:K61" si="25">E58*D58</f>
        <v>0</v>
      </c>
      <c r="L58" s="9">
        <f t="shared" ref="L58:L61" si="26">ROUND(D58*G58,2)</f>
        <v>0</v>
      </c>
      <c r="M58" s="9">
        <f t="shared" ref="M58:M61" si="27">ROUND(D58*H58,2)</f>
        <v>0</v>
      </c>
      <c r="N58" s="9">
        <f t="shared" ref="N58:N61" si="28">D58*I58</f>
        <v>0</v>
      </c>
      <c r="O58" s="9">
        <f t="shared" ref="O58:O61" si="29">SUM(L58+M58+N58)</f>
        <v>0</v>
      </c>
    </row>
    <row r="59" spans="1:15" ht="25.5" x14ac:dyDescent="0.25">
      <c r="A59" s="6">
        <v>7</v>
      </c>
      <c r="B59" s="3" t="s">
        <v>96</v>
      </c>
      <c r="C59" s="6" t="s">
        <v>0</v>
      </c>
      <c r="D59" s="6">
        <v>9</v>
      </c>
      <c r="E59" s="10"/>
      <c r="F59" s="10"/>
      <c r="G59" s="12"/>
      <c r="H59" s="12"/>
      <c r="I59" s="12"/>
      <c r="J59" s="9">
        <f t="shared" si="24"/>
        <v>0</v>
      </c>
      <c r="K59" s="9">
        <f t="shared" si="25"/>
        <v>0</v>
      </c>
      <c r="L59" s="9">
        <f t="shared" si="26"/>
        <v>0</v>
      </c>
      <c r="M59" s="9">
        <f t="shared" si="27"/>
        <v>0</v>
      </c>
      <c r="N59" s="9">
        <f t="shared" si="28"/>
        <v>0</v>
      </c>
      <c r="O59" s="9">
        <f t="shared" si="29"/>
        <v>0</v>
      </c>
    </row>
    <row r="60" spans="1:15" ht="25.5" x14ac:dyDescent="0.25">
      <c r="A60" s="6">
        <v>8</v>
      </c>
      <c r="B60" s="3" t="s">
        <v>97</v>
      </c>
      <c r="C60" s="6" t="s">
        <v>0</v>
      </c>
      <c r="D60" s="6">
        <v>7</v>
      </c>
      <c r="E60" s="10"/>
      <c r="F60" s="10"/>
      <c r="G60" s="12"/>
      <c r="H60" s="12"/>
      <c r="I60" s="12"/>
      <c r="J60" s="9">
        <f t="shared" si="24"/>
        <v>0</v>
      </c>
      <c r="K60" s="9">
        <f t="shared" si="25"/>
        <v>0</v>
      </c>
      <c r="L60" s="9">
        <f t="shared" si="26"/>
        <v>0</v>
      </c>
      <c r="M60" s="9">
        <f t="shared" si="27"/>
        <v>0</v>
      </c>
      <c r="N60" s="9">
        <f t="shared" si="28"/>
        <v>0</v>
      </c>
      <c r="O60" s="9">
        <f t="shared" si="29"/>
        <v>0</v>
      </c>
    </row>
    <row r="61" spans="1:15" ht="25.5" x14ac:dyDescent="0.25">
      <c r="A61" s="6">
        <v>9</v>
      </c>
      <c r="B61" s="3" t="s">
        <v>27</v>
      </c>
      <c r="C61" s="6" t="s">
        <v>0</v>
      </c>
      <c r="D61" s="6">
        <v>19</v>
      </c>
      <c r="E61" s="10"/>
      <c r="F61" s="10"/>
      <c r="G61" s="12"/>
      <c r="H61" s="12"/>
      <c r="I61" s="12"/>
      <c r="J61" s="9">
        <f t="shared" si="24"/>
        <v>0</v>
      </c>
      <c r="K61" s="9">
        <f t="shared" si="25"/>
        <v>0</v>
      </c>
      <c r="L61" s="9">
        <f t="shared" si="26"/>
        <v>0</v>
      </c>
      <c r="M61" s="9">
        <f t="shared" si="27"/>
        <v>0</v>
      </c>
      <c r="N61" s="9">
        <f t="shared" si="28"/>
        <v>0</v>
      </c>
      <c r="O61" s="9">
        <f t="shared" si="29"/>
        <v>0</v>
      </c>
    </row>
    <row r="62" spans="1:15" ht="25.5" x14ac:dyDescent="0.25">
      <c r="A62" s="6">
        <v>10</v>
      </c>
      <c r="B62" s="1" t="s">
        <v>31</v>
      </c>
      <c r="C62" s="6" t="s">
        <v>0</v>
      </c>
      <c r="D62" s="6">
        <v>15</v>
      </c>
      <c r="E62" s="10"/>
      <c r="F62" s="10"/>
      <c r="G62" s="12"/>
      <c r="H62" s="12"/>
      <c r="I62" s="12"/>
      <c r="J62" s="9">
        <f t="shared" ref="J62:J69" si="30">G62+H62+I62</f>
        <v>0</v>
      </c>
      <c r="K62" s="9">
        <f t="shared" ref="K62:K69" si="31">E62*D62</f>
        <v>0</v>
      </c>
      <c r="L62" s="9">
        <f t="shared" ref="L62:L69" si="32">ROUND(D62*G62,2)</f>
        <v>0</v>
      </c>
      <c r="M62" s="9">
        <f t="shared" ref="M62:M69" si="33">ROUND(D62*H62,2)</f>
        <v>0</v>
      </c>
      <c r="N62" s="9">
        <f t="shared" ref="N62:N69" si="34">D62*I62</f>
        <v>0</v>
      </c>
      <c r="O62" s="9">
        <f t="shared" ref="O62" si="35">SUM(L62+M62+N62)</f>
        <v>0</v>
      </c>
    </row>
    <row r="63" spans="1:15" x14ac:dyDescent="0.25">
      <c r="A63" s="6">
        <v>11</v>
      </c>
      <c r="B63" s="5" t="s">
        <v>28</v>
      </c>
      <c r="C63" s="6" t="s">
        <v>29</v>
      </c>
      <c r="D63" s="7">
        <f>D58*0.6*0.3+D59*0.9*0.3+D60*0.9*0.5+D61*0.6*0.3+D62*0.9*0.3</f>
        <v>113.31</v>
      </c>
      <c r="E63" s="10"/>
      <c r="F63" s="10"/>
      <c r="G63" s="12"/>
      <c r="H63" s="12"/>
      <c r="I63" s="12"/>
      <c r="J63" s="9">
        <f t="shared" si="30"/>
        <v>0</v>
      </c>
      <c r="K63" s="9">
        <f t="shared" si="31"/>
        <v>0</v>
      </c>
      <c r="L63" s="9">
        <f t="shared" si="32"/>
        <v>0</v>
      </c>
      <c r="M63" s="9">
        <f t="shared" si="33"/>
        <v>0</v>
      </c>
      <c r="N63" s="9">
        <f t="shared" si="34"/>
        <v>0</v>
      </c>
      <c r="O63" s="9">
        <f t="shared" ref="O63" si="36">SUM(L63+M63+N63)</f>
        <v>0</v>
      </c>
    </row>
    <row r="64" spans="1:15" ht="25.5" x14ac:dyDescent="0.25">
      <c r="A64" s="6">
        <v>12</v>
      </c>
      <c r="B64" s="1" t="s">
        <v>51</v>
      </c>
      <c r="C64" s="2" t="s">
        <v>0</v>
      </c>
      <c r="D64" s="6">
        <v>6</v>
      </c>
      <c r="E64" s="10"/>
      <c r="F64" s="11"/>
      <c r="G64" s="12"/>
      <c r="H64" s="12"/>
      <c r="I64" s="12"/>
      <c r="J64" s="9">
        <f t="shared" si="30"/>
        <v>0</v>
      </c>
      <c r="K64" s="9">
        <f t="shared" si="31"/>
        <v>0</v>
      </c>
      <c r="L64" s="9">
        <f t="shared" si="32"/>
        <v>0</v>
      </c>
      <c r="M64" s="9">
        <f t="shared" si="33"/>
        <v>0</v>
      </c>
      <c r="N64" s="9">
        <f t="shared" si="34"/>
        <v>0</v>
      </c>
      <c r="O64" s="9">
        <f t="shared" ref="O64:O69" si="37">SUM(L64+M64+N64)</f>
        <v>0</v>
      </c>
    </row>
    <row r="65" spans="1:15" ht="25.5" x14ac:dyDescent="0.25">
      <c r="A65" s="6">
        <v>13</v>
      </c>
      <c r="B65" s="1" t="s">
        <v>21</v>
      </c>
      <c r="C65" s="2" t="s">
        <v>0</v>
      </c>
      <c r="D65" s="6">
        <f>179+41</f>
        <v>220</v>
      </c>
      <c r="E65" s="10"/>
      <c r="F65" s="11"/>
      <c r="G65" s="12"/>
      <c r="H65" s="12"/>
      <c r="I65" s="12"/>
      <c r="J65" s="9">
        <f t="shared" si="30"/>
        <v>0</v>
      </c>
      <c r="K65" s="9">
        <f t="shared" si="31"/>
        <v>0</v>
      </c>
      <c r="L65" s="9">
        <f t="shared" si="32"/>
        <v>0</v>
      </c>
      <c r="M65" s="9">
        <f t="shared" si="33"/>
        <v>0</v>
      </c>
      <c r="N65" s="9">
        <f t="shared" si="34"/>
        <v>0</v>
      </c>
      <c r="O65" s="9">
        <f t="shared" si="37"/>
        <v>0</v>
      </c>
    </row>
    <row r="66" spans="1:15" x14ac:dyDescent="0.25">
      <c r="A66" s="6">
        <v>14</v>
      </c>
      <c r="B66" s="3" t="s">
        <v>22</v>
      </c>
      <c r="C66" s="6" t="s">
        <v>0</v>
      </c>
      <c r="D66" s="6">
        <v>463</v>
      </c>
      <c r="E66" s="10"/>
      <c r="F66" s="11"/>
      <c r="G66" s="12"/>
      <c r="H66" s="12"/>
      <c r="I66" s="12"/>
      <c r="J66" s="9">
        <f t="shared" si="30"/>
        <v>0</v>
      </c>
      <c r="K66" s="9">
        <f t="shared" si="31"/>
        <v>0</v>
      </c>
      <c r="L66" s="9">
        <f t="shared" si="32"/>
        <v>0</v>
      </c>
      <c r="M66" s="9">
        <f t="shared" si="33"/>
        <v>0</v>
      </c>
      <c r="N66" s="9">
        <f t="shared" si="34"/>
        <v>0</v>
      </c>
      <c r="O66" s="9">
        <f t="shared" si="37"/>
        <v>0</v>
      </c>
    </row>
    <row r="67" spans="1:15" x14ac:dyDescent="0.25">
      <c r="A67" s="6">
        <v>15</v>
      </c>
      <c r="B67" s="3" t="s">
        <v>23</v>
      </c>
      <c r="C67" s="6" t="s">
        <v>0</v>
      </c>
      <c r="D67" s="6">
        <v>232</v>
      </c>
      <c r="E67" s="10"/>
      <c r="F67" s="11"/>
      <c r="G67" s="12"/>
      <c r="H67" s="12"/>
      <c r="I67" s="12"/>
      <c r="J67" s="9">
        <f t="shared" si="30"/>
        <v>0</v>
      </c>
      <c r="K67" s="9">
        <f t="shared" si="31"/>
        <v>0</v>
      </c>
      <c r="L67" s="9">
        <f t="shared" si="32"/>
        <v>0</v>
      </c>
      <c r="M67" s="9">
        <f t="shared" si="33"/>
        <v>0</v>
      </c>
      <c r="N67" s="9">
        <f t="shared" si="34"/>
        <v>0</v>
      </c>
      <c r="O67" s="9">
        <f t="shared" si="37"/>
        <v>0</v>
      </c>
    </row>
    <row r="68" spans="1:15" ht="25.5" x14ac:dyDescent="0.25">
      <c r="A68" s="6">
        <v>16</v>
      </c>
      <c r="B68" s="3" t="s">
        <v>33</v>
      </c>
      <c r="C68" s="6" t="s">
        <v>0</v>
      </c>
      <c r="D68" s="6">
        <v>90</v>
      </c>
      <c r="E68" s="10"/>
      <c r="F68" s="11"/>
      <c r="G68" s="12"/>
      <c r="H68" s="12"/>
      <c r="I68" s="12"/>
      <c r="J68" s="9">
        <f t="shared" si="30"/>
        <v>0</v>
      </c>
      <c r="K68" s="9">
        <f t="shared" si="31"/>
        <v>0</v>
      </c>
      <c r="L68" s="9">
        <f t="shared" si="32"/>
        <v>0</v>
      </c>
      <c r="M68" s="9">
        <f t="shared" si="33"/>
        <v>0</v>
      </c>
      <c r="N68" s="9">
        <f t="shared" si="34"/>
        <v>0</v>
      </c>
      <c r="O68" s="9">
        <f t="shared" si="37"/>
        <v>0</v>
      </c>
    </row>
    <row r="69" spans="1:15" ht="25.5" x14ac:dyDescent="0.25">
      <c r="A69" s="6">
        <v>17</v>
      </c>
      <c r="B69" s="1" t="s">
        <v>32</v>
      </c>
      <c r="C69" s="6" t="s">
        <v>4</v>
      </c>
      <c r="D69" s="6">
        <v>36</v>
      </c>
      <c r="E69" s="10"/>
      <c r="F69" s="11"/>
      <c r="G69" s="12"/>
      <c r="H69" s="12"/>
      <c r="I69" s="12"/>
      <c r="J69" s="9">
        <f t="shared" si="30"/>
        <v>0</v>
      </c>
      <c r="K69" s="9">
        <f t="shared" si="31"/>
        <v>0</v>
      </c>
      <c r="L69" s="9">
        <f t="shared" si="32"/>
        <v>0</v>
      </c>
      <c r="M69" s="9">
        <f t="shared" si="33"/>
        <v>0</v>
      </c>
      <c r="N69" s="9">
        <f t="shared" si="34"/>
        <v>0</v>
      </c>
      <c r="O69" s="9">
        <f t="shared" si="37"/>
        <v>0</v>
      </c>
    </row>
    <row r="70" spans="1:15" x14ac:dyDescent="0.25">
      <c r="A70" s="6">
        <v>18</v>
      </c>
      <c r="B70" s="3" t="s">
        <v>12</v>
      </c>
      <c r="C70" s="6" t="s">
        <v>4</v>
      </c>
      <c r="D70" s="6">
        <f>D38+D32</f>
        <v>7</v>
      </c>
      <c r="E70" s="10"/>
      <c r="F70" s="11"/>
      <c r="G70" s="12"/>
      <c r="H70" s="12"/>
      <c r="I70" s="12"/>
      <c r="J70" s="9">
        <f>G70+H70+I70</f>
        <v>0</v>
      </c>
      <c r="K70" s="9">
        <f>E70*D70</f>
        <v>0</v>
      </c>
      <c r="L70" s="9">
        <f>ROUND(D70*G70,2)</f>
        <v>0</v>
      </c>
      <c r="M70" s="9">
        <f>ROUND(D70*H70,2)</f>
        <v>0</v>
      </c>
      <c r="N70" s="9">
        <f>D70*I70</f>
        <v>0</v>
      </c>
      <c r="O70" s="9">
        <f>SUM(L70+M70+N70)</f>
        <v>0</v>
      </c>
    </row>
    <row r="71" spans="1:15" x14ac:dyDescent="0.25">
      <c r="A71" s="6">
        <v>19</v>
      </c>
      <c r="B71" s="3" t="s">
        <v>13</v>
      </c>
      <c r="C71" s="6" t="s">
        <v>0</v>
      </c>
      <c r="D71" s="6">
        <f>D39+D33</f>
        <v>16</v>
      </c>
      <c r="E71" s="10"/>
      <c r="F71" s="10"/>
      <c r="G71" s="12"/>
      <c r="H71" s="12"/>
      <c r="I71" s="12"/>
      <c r="J71" s="9">
        <f t="shared" ref="J71:J72" si="38">G71+H71+I71</f>
        <v>0</v>
      </c>
      <c r="K71" s="9">
        <f t="shared" ref="K71:K72" si="39">E71*D71</f>
        <v>0</v>
      </c>
      <c r="L71" s="9">
        <f t="shared" ref="L71:L72" si="40">ROUND(D71*G71,2)</f>
        <v>0</v>
      </c>
      <c r="M71" s="9">
        <f t="shared" ref="M71:M72" si="41">ROUND(D71*H71,2)</f>
        <v>0</v>
      </c>
      <c r="N71" s="9">
        <f t="shared" ref="N71:N72" si="42">D71*I71</f>
        <v>0</v>
      </c>
      <c r="O71" s="9">
        <f t="shared" ref="O71:O72" si="43">SUM(L71+M71+N71)</f>
        <v>0</v>
      </c>
    </row>
    <row r="72" spans="1:15" x14ac:dyDescent="0.25">
      <c r="A72" s="6">
        <v>20</v>
      </c>
      <c r="B72" s="3" t="s">
        <v>98</v>
      </c>
      <c r="C72" s="6" t="s">
        <v>4</v>
      </c>
      <c r="D72" s="6">
        <f>D31+D37</f>
        <v>23</v>
      </c>
      <c r="E72" s="10"/>
      <c r="F72" s="10"/>
      <c r="G72" s="12"/>
      <c r="H72" s="12"/>
      <c r="I72" s="12"/>
      <c r="J72" s="9">
        <f t="shared" si="38"/>
        <v>0</v>
      </c>
      <c r="K72" s="9">
        <f t="shared" si="39"/>
        <v>0</v>
      </c>
      <c r="L72" s="9">
        <f t="shared" si="40"/>
        <v>0</v>
      </c>
      <c r="M72" s="9">
        <f t="shared" si="41"/>
        <v>0</v>
      </c>
      <c r="N72" s="9">
        <f t="shared" si="42"/>
        <v>0</v>
      </c>
      <c r="O72" s="9">
        <f t="shared" si="43"/>
        <v>0</v>
      </c>
    </row>
    <row r="73" spans="1:15" x14ac:dyDescent="0.25">
      <c r="A73" s="6">
        <v>21</v>
      </c>
      <c r="B73" s="3" t="s">
        <v>99</v>
      </c>
      <c r="C73" s="6" t="s">
        <v>19</v>
      </c>
      <c r="D73" s="6">
        <v>7</v>
      </c>
      <c r="E73" s="10"/>
      <c r="F73" s="10"/>
      <c r="G73" s="12"/>
      <c r="H73" s="12"/>
      <c r="I73" s="12"/>
      <c r="J73" s="9">
        <f>G73+H73+I73</f>
        <v>0</v>
      </c>
      <c r="K73" s="9">
        <f>E73*D73</f>
        <v>0</v>
      </c>
      <c r="L73" s="9">
        <f>ROUND(D73*G73,2)</f>
        <v>0</v>
      </c>
      <c r="M73" s="9">
        <f>ROUND(D73*H73,2)</f>
        <v>0</v>
      </c>
      <c r="N73" s="9">
        <f>D73*I73</f>
        <v>0</v>
      </c>
      <c r="O73" s="9">
        <f>SUM(L73+M73+N73)</f>
        <v>0</v>
      </c>
    </row>
    <row r="74" spans="1:15" x14ac:dyDescent="0.25">
      <c r="A74" s="6">
        <v>22</v>
      </c>
      <c r="B74" s="3" t="s">
        <v>100</v>
      </c>
      <c r="C74" s="6" t="s">
        <v>4</v>
      </c>
      <c r="D74" s="6">
        <f>D29+D34</f>
        <v>8</v>
      </c>
      <c r="E74" s="10"/>
      <c r="F74" s="10"/>
      <c r="G74" s="12"/>
      <c r="H74" s="12"/>
      <c r="I74" s="12"/>
      <c r="J74" s="9">
        <f>G74+H74+I74</f>
        <v>0</v>
      </c>
      <c r="K74" s="9">
        <f>E74*D74</f>
        <v>0</v>
      </c>
      <c r="L74" s="9">
        <f>ROUND(D74*G74,2)</f>
        <v>0</v>
      </c>
      <c r="M74" s="9">
        <f>ROUND(D74*H74,2)</f>
        <v>0</v>
      </c>
      <c r="N74" s="9">
        <f>D74*I74</f>
        <v>0</v>
      </c>
      <c r="O74" s="9">
        <f>SUM(L74+M74+N74)</f>
        <v>0</v>
      </c>
    </row>
    <row r="75" spans="1:15" x14ac:dyDescent="0.25">
      <c r="A75" s="6">
        <v>23</v>
      </c>
      <c r="B75" s="3" t="s">
        <v>14</v>
      </c>
      <c r="C75" s="6" t="s">
        <v>4</v>
      </c>
      <c r="D75" s="6">
        <f>D40</f>
        <v>9</v>
      </c>
      <c r="E75" s="10"/>
      <c r="F75" s="11"/>
      <c r="G75" s="12"/>
      <c r="H75" s="12"/>
      <c r="I75" s="12"/>
      <c r="J75" s="9">
        <f t="shared" ref="J75:J77" si="44">G75+H75+I75</f>
        <v>0</v>
      </c>
      <c r="K75" s="9">
        <f t="shared" ref="K75:K77" si="45">E75*D75</f>
        <v>0</v>
      </c>
      <c r="L75" s="9">
        <f t="shared" ref="L75:L77" si="46">ROUND(D75*G75,2)</f>
        <v>0</v>
      </c>
      <c r="M75" s="9">
        <f t="shared" ref="M75:M77" si="47">ROUND(D75*H75,2)</f>
        <v>0</v>
      </c>
      <c r="N75" s="9">
        <f t="shared" ref="N75:N77" si="48">D75*I75</f>
        <v>0</v>
      </c>
      <c r="O75" s="9">
        <f t="shared" ref="O75:O76" si="49">SUM(L75+M75+N75)</f>
        <v>0</v>
      </c>
    </row>
    <row r="76" spans="1:15" x14ac:dyDescent="0.25">
      <c r="A76" s="6">
        <v>24</v>
      </c>
      <c r="B76" s="3" t="s">
        <v>101</v>
      </c>
      <c r="C76" s="6" t="s">
        <v>4</v>
      </c>
      <c r="D76" s="6">
        <v>21</v>
      </c>
      <c r="E76" s="10"/>
      <c r="F76" s="11"/>
      <c r="G76" s="12"/>
      <c r="H76" s="12"/>
      <c r="I76" s="12"/>
      <c r="J76" s="9">
        <f t="shared" si="44"/>
        <v>0</v>
      </c>
      <c r="K76" s="9">
        <f t="shared" si="45"/>
        <v>0</v>
      </c>
      <c r="L76" s="9">
        <f t="shared" si="46"/>
        <v>0</v>
      </c>
      <c r="M76" s="9">
        <f t="shared" si="47"/>
        <v>0</v>
      </c>
      <c r="N76" s="9">
        <f t="shared" si="48"/>
        <v>0</v>
      </c>
      <c r="O76" s="9">
        <f t="shared" si="49"/>
        <v>0</v>
      </c>
    </row>
    <row r="77" spans="1:15" x14ac:dyDescent="0.25">
      <c r="A77" s="6">
        <v>25</v>
      </c>
      <c r="B77" s="3" t="s">
        <v>102</v>
      </c>
      <c r="C77" s="6" t="s">
        <v>5</v>
      </c>
      <c r="D77" s="6">
        <v>1</v>
      </c>
      <c r="E77" s="10"/>
      <c r="F77" s="11"/>
      <c r="G77" s="12"/>
      <c r="H77" s="12"/>
      <c r="I77" s="12"/>
      <c r="J77" s="9">
        <f t="shared" si="44"/>
        <v>0</v>
      </c>
      <c r="K77" s="9">
        <f t="shared" si="45"/>
        <v>0</v>
      </c>
      <c r="L77" s="9">
        <f t="shared" si="46"/>
        <v>0</v>
      </c>
      <c r="M77" s="9">
        <f t="shared" si="47"/>
        <v>0</v>
      </c>
      <c r="N77" s="9">
        <f t="shared" si="48"/>
        <v>0</v>
      </c>
      <c r="O77" s="9">
        <f t="shared" ref="O77" si="50">SUM(L77+M77+N77)</f>
        <v>0</v>
      </c>
    </row>
    <row r="78" spans="1:15" x14ac:dyDescent="0.25">
      <c r="A78" s="6">
        <v>26</v>
      </c>
      <c r="B78" s="3" t="s">
        <v>103</v>
      </c>
      <c r="C78" s="6" t="s">
        <v>0</v>
      </c>
      <c r="D78" s="6">
        <f>D8</f>
        <v>20</v>
      </c>
      <c r="E78" s="10"/>
      <c r="F78" s="11"/>
      <c r="G78" s="12"/>
      <c r="H78" s="12"/>
      <c r="I78" s="12"/>
      <c r="J78" s="9">
        <f t="shared" ref="J78:J79" si="51">G78+H78+I78</f>
        <v>0</v>
      </c>
      <c r="K78" s="9">
        <f t="shared" ref="K78:K79" si="52">E78*D78</f>
        <v>0</v>
      </c>
      <c r="L78" s="9">
        <f t="shared" ref="L78:L79" si="53">ROUND(D78*G78,2)</f>
        <v>0</v>
      </c>
      <c r="M78" s="9">
        <f t="shared" ref="M78:M79" si="54">ROUND(D78*H78,2)</f>
        <v>0</v>
      </c>
      <c r="N78" s="9">
        <f t="shared" ref="N78:N79" si="55">D78*I78</f>
        <v>0</v>
      </c>
      <c r="O78" s="9">
        <f t="shared" ref="O78:O79" si="56">SUM(L78+M78+N78)</f>
        <v>0</v>
      </c>
    </row>
    <row r="79" spans="1:15" x14ac:dyDescent="0.25">
      <c r="A79" s="6">
        <v>27</v>
      </c>
      <c r="B79" s="1" t="s">
        <v>104</v>
      </c>
      <c r="C79" s="6" t="s">
        <v>0</v>
      </c>
      <c r="D79" s="6">
        <v>10</v>
      </c>
      <c r="E79" s="10"/>
      <c r="F79" s="11"/>
      <c r="G79" s="12"/>
      <c r="H79" s="12"/>
      <c r="I79" s="12"/>
      <c r="J79" s="9">
        <f t="shared" si="51"/>
        <v>0</v>
      </c>
      <c r="K79" s="9">
        <f t="shared" si="52"/>
        <v>0</v>
      </c>
      <c r="L79" s="9">
        <f t="shared" si="53"/>
        <v>0</v>
      </c>
      <c r="M79" s="9">
        <f t="shared" si="54"/>
        <v>0</v>
      </c>
      <c r="N79" s="9">
        <f t="shared" si="55"/>
        <v>0</v>
      </c>
      <c r="O79" s="9">
        <f t="shared" si="56"/>
        <v>0</v>
      </c>
    </row>
    <row r="80" spans="1:15" x14ac:dyDescent="0.25">
      <c r="A80" s="6">
        <v>28</v>
      </c>
      <c r="B80" s="1" t="s">
        <v>105</v>
      </c>
      <c r="C80" s="2" t="s">
        <v>0</v>
      </c>
      <c r="D80" s="6">
        <v>10</v>
      </c>
      <c r="E80" s="10"/>
      <c r="F80" s="11"/>
      <c r="G80" s="12"/>
      <c r="H80" s="12"/>
      <c r="I80" s="12"/>
      <c r="J80" s="9">
        <f t="shared" ref="J80" si="57">G80+H80+I80</f>
        <v>0</v>
      </c>
      <c r="K80" s="9">
        <f t="shared" ref="K80" si="58">E80*D80</f>
        <v>0</v>
      </c>
      <c r="L80" s="9">
        <f t="shared" ref="L80" si="59">ROUND(D80*G80,2)</f>
        <v>0</v>
      </c>
      <c r="M80" s="9">
        <f t="shared" ref="M80" si="60">ROUND(D80*H80,2)</f>
        <v>0</v>
      </c>
      <c r="N80" s="9">
        <f t="shared" ref="N80" si="61">D80*I80</f>
        <v>0</v>
      </c>
      <c r="O80" s="9">
        <f t="shared" ref="O80" si="62">SUM(L80+M80+N80)</f>
        <v>0</v>
      </c>
    </row>
    <row r="81" spans="1:19" x14ac:dyDescent="0.25">
      <c r="A81" s="6">
        <v>29</v>
      </c>
      <c r="B81" s="1" t="s">
        <v>106</v>
      </c>
      <c r="C81" s="2" t="s">
        <v>0</v>
      </c>
      <c r="D81" s="6">
        <v>10</v>
      </c>
      <c r="E81" s="10"/>
      <c r="F81" s="11"/>
      <c r="G81" s="12"/>
      <c r="H81" s="12"/>
      <c r="I81" s="12"/>
      <c r="J81" s="9">
        <f t="shared" ref="J81" si="63">G81+H81+I81</f>
        <v>0</v>
      </c>
      <c r="K81" s="9">
        <f t="shared" ref="K81" si="64">E81*D81</f>
        <v>0</v>
      </c>
      <c r="L81" s="9">
        <f t="shared" ref="L81" si="65">ROUND(D81*G81,2)</f>
        <v>0</v>
      </c>
      <c r="M81" s="9">
        <f t="shared" ref="M81" si="66">ROUND(D81*H81,2)</f>
        <v>0</v>
      </c>
      <c r="N81" s="9">
        <f t="shared" ref="N81" si="67">D81*I81</f>
        <v>0</v>
      </c>
      <c r="O81" s="9">
        <f t="shared" ref="O81" si="68">SUM(L81+M81+N81)</f>
        <v>0</v>
      </c>
    </row>
    <row r="82" spans="1:19" x14ac:dyDescent="0.25">
      <c r="A82" s="6">
        <v>30</v>
      </c>
      <c r="B82" s="1" t="s">
        <v>107</v>
      </c>
      <c r="C82" s="2" t="s">
        <v>108</v>
      </c>
      <c r="D82" s="6">
        <v>1</v>
      </c>
      <c r="E82" s="10"/>
      <c r="F82" s="11"/>
      <c r="G82" s="12"/>
      <c r="H82" s="12"/>
      <c r="I82" s="12"/>
      <c r="J82" s="9">
        <f t="shared" ref="J82" si="69">G82+H82+I82</f>
        <v>0</v>
      </c>
      <c r="K82" s="9">
        <f t="shared" ref="K82" si="70">E82*D82</f>
        <v>0</v>
      </c>
      <c r="L82" s="9">
        <f t="shared" ref="L82" si="71">ROUND(D82*G82,2)</f>
        <v>0</v>
      </c>
      <c r="M82" s="9">
        <f t="shared" ref="M82" si="72">ROUND(D82*H82,2)</f>
        <v>0</v>
      </c>
      <c r="N82" s="9">
        <f t="shared" ref="N82" si="73">D82*I82</f>
        <v>0</v>
      </c>
      <c r="O82" s="9">
        <f t="shared" ref="O82" si="74">SUM(L82+M82+N82)</f>
        <v>0</v>
      </c>
    </row>
    <row r="83" spans="1:19" x14ac:dyDescent="0.25">
      <c r="A83" s="6">
        <v>31</v>
      </c>
      <c r="B83" s="28" t="s">
        <v>109</v>
      </c>
      <c r="C83" s="29" t="s">
        <v>0</v>
      </c>
      <c r="D83" s="6">
        <v>3</v>
      </c>
      <c r="E83" s="10"/>
      <c r="F83" s="11"/>
      <c r="G83" s="12"/>
      <c r="H83" s="12"/>
      <c r="I83" s="12"/>
      <c r="J83" s="9">
        <f t="shared" ref="J83" si="75">G83+H83+I83</f>
        <v>0</v>
      </c>
      <c r="K83" s="9">
        <f t="shared" ref="K83" si="76">E83*D83</f>
        <v>0</v>
      </c>
      <c r="L83" s="9">
        <f t="shared" ref="L83" si="77">ROUND(D83*G83,2)</f>
        <v>0</v>
      </c>
      <c r="M83" s="9">
        <f t="shared" ref="M83" si="78">ROUND(D83*H83,2)</f>
        <v>0</v>
      </c>
      <c r="N83" s="9">
        <f t="shared" ref="N83" si="79">D83*I83</f>
        <v>0</v>
      </c>
      <c r="O83" s="9">
        <f t="shared" ref="O83" si="80">SUM(L83+M83+N83)</f>
        <v>0</v>
      </c>
    </row>
    <row r="84" spans="1:19" x14ac:dyDescent="0.25">
      <c r="A84" s="6">
        <v>32</v>
      </c>
      <c r="B84" s="28" t="s">
        <v>110</v>
      </c>
      <c r="C84" s="29" t="s">
        <v>19</v>
      </c>
      <c r="D84" s="6">
        <v>2</v>
      </c>
      <c r="E84" s="10"/>
      <c r="F84" s="11"/>
      <c r="G84" s="12"/>
      <c r="H84" s="12"/>
      <c r="I84" s="12"/>
      <c r="J84" s="9">
        <f t="shared" ref="J84" si="81">G84+H84+I84</f>
        <v>0</v>
      </c>
      <c r="K84" s="9">
        <f t="shared" ref="K84" si="82">E84*D84</f>
        <v>0</v>
      </c>
      <c r="L84" s="9">
        <f t="shared" ref="L84" si="83">ROUND(D84*G84,2)</f>
        <v>0</v>
      </c>
      <c r="M84" s="9">
        <f t="shared" ref="M84" si="84">ROUND(D84*H84,2)</f>
        <v>0</v>
      </c>
      <c r="N84" s="9">
        <f t="shared" ref="N84" si="85">D84*I84</f>
        <v>0</v>
      </c>
      <c r="O84" s="9">
        <f t="shared" ref="O84" si="86">SUM(L84+M84+N84)</f>
        <v>0</v>
      </c>
    </row>
    <row r="85" spans="1:19" x14ac:dyDescent="0.25">
      <c r="A85" s="6">
        <v>33</v>
      </c>
      <c r="B85" s="3" t="s">
        <v>15</v>
      </c>
      <c r="C85" s="6" t="s">
        <v>34</v>
      </c>
      <c r="D85" s="6">
        <v>0.66</v>
      </c>
      <c r="E85" s="10"/>
      <c r="F85" s="11"/>
      <c r="G85" s="12"/>
      <c r="H85" s="12"/>
      <c r="I85" s="12"/>
      <c r="J85" s="9">
        <f t="shared" ref="J85:J89" si="87">G85+H85+I85</f>
        <v>0</v>
      </c>
      <c r="K85" s="9">
        <f t="shared" ref="K85:K89" si="88">E85*D85</f>
        <v>0</v>
      </c>
      <c r="L85" s="9">
        <f t="shared" ref="L85:L89" si="89">ROUND(D85*G85,2)</f>
        <v>0</v>
      </c>
      <c r="M85" s="9">
        <f t="shared" ref="M85:M89" si="90">ROUND(D85*H85,2)</f>
        <v>0</v>
      </c>
      <c r="N85" s="9">
        <f t="shared" ref="N85:N89" si="91">D85*I85</f>
        <v>0</v>
      </c>
      <c r="O85" s="9">
        <f t="shared" ref="O85:O89" si="92">SUM(L85+M85+N85)</f>
        <v>0</v>
      </c>
    </row>
    <row r="86" spans="1:19" x14ac:dyDescent="0.25">
      <c r="A86" s="6">
        <v>34</v>
      </c>
      <c r="B86" s="3" t="s">
        <v>16</v>
      </c>
      <c r="C86" s="6" t="s">
        <v>5</v>
      </c>
      <c r="D86" s="6">
        <v>1</v>
      </c>
      <c r="E86" s="10"/>
      <c r="F86" s="11"/>
      <c r="G86" s="12"/>
      <c r="H86" s="12"/>
      <c r="I86" s="12"/>
      <c r="J86" s="9">
        <f t="shared" si="87"/>
        <v>0</v>
      </c>
      <c r="K86" s="9">
        <f t="shared" si="88"/>
        <v>0</v>
      </c>
      <c r="L86" s="9">
        <f t="shared" si="89"/>
        <v>0</v>
      </c>
      <c r="M86" s="9">
        <f t="shared" si="90"/>
        <v>0</v>
      </c>
      <c r="N86" s="9">
        <f t="shared" si="91"/>
        <v>0</v>
      </c>
      <c r="O86" s="9">
        <f t="shared" si="92"/>
        <v>0</v>
      </c>
    </row>
    <row r="87" spans="1:19" ht="18" x14ac:dyDescent="0.25">
      <c r="A87" s="6">
        <v>35</v>
      </c>
      <c r="B87" s="3" t="s">
        <v>17</v>
      </c>
      <c r="C87" s="6" t="s">
        <v>18</v>
      </c>
      <c r="D87" s="6">
        <f>252+3+37+54</f>
        <v>346</v>
      </c>
      <c r="E87" s="10"/>
      <c r="F87" s="10"/>
      <c r="G87" s="12"/>
      <c r="H87" s="12"/>
      <c r="I87" s="12"/>
      <c r="J87" s="9">
        <f t="shared" si="87"/>
        <v>0</v>
      </c>
      <c r="K87" s="9">
        <f t="shared" si="88"/>
        <v>0</v>
      </c>
      <c r="L87" s="9">
        <f t="shared" si="89"/>
        <v>0</v>
      </c>
      <c r="M87" s="9">
        <f t="shared" si="90"/>
        <v>0</v>
      </c>
      <c r="N87" s="9">
        <f t="shared" si="91"/>
        <v>0</v>
      </c>
      <c r="O87" s="9">
        <f t="shared" si="92"/>
        <v>0</v>
      </c>
    </row>
    <row r="88" spans="1:19" ht="18" x14ac:dyDescent="0.25">
      <c r="A88" s="6">
        <v>36</v>
      </c>
      <c r="B88" s="1" t="s">
        <v>30</v>
      </c>
      <c r="C88" s="6" t="s">
        <v>18</v>
      </c>
      <c r="D88" s="6">
        <v>2</v>
      </c>
      <c r="E88" s="10"/>
      <c r="F88" s="10"/>
      <c r="G88" s="12"/>
      <c r="H88" s="12"/>
      <c r="I88" s="12"/>
      <c r="J88" s="9">
        <f t="shared" si="87"/>
        <v>0</v>
      </c>
      <c r="K88" s="9">
        <f t="shared" si="88"/>
        <v>0</v>
      </c>
      <c r="L88" s="9">
        <f t="shared" si="89"/>
        <v>0</v>
      </c>
      <c r="M88" s="9">
        <f t="shared" si="90"/>
        <v>0</v>
      </c>
      <c r="N88" s="9">
        <f t="shared" si="91"/>
        <v>0</v>
      </c>
      <c r="O88" s="9">
        <f t="shared" si="92"/>
        <v>0</v>
      </c>
    </row>
    <row r="89" spans="1:19" ht="18" x14ac:dyDescent="0.25">
      <c r="A89" s="6">
        <v>37</v>
      </c>
      <c r="B89" s="1" t="s">
        <v>35</v>
      </c>
      <c r="C89" s="6" t="s">
        <v>18</v>
      </c>
      <c r="D89" s="6">
        <v>2</v>
      </c>
      <c r="E89" s="10"/>
      <c r="F89" s="10"/>
      <c r="G89" s="12"/>
      <c r="H89" s="12"/>
      <c r="I89" s="12"/>
      <c r="J89" s="9">
        <f t="shared" si="87"/>
        <v>0</v>
      </c>
      <c r="K89" s="9">
        <f t="shared" si="88"/>
        <v>0</v>
      </c>
      <c r="L89" s="9">
        <f t="shared" si="89"/>
        <v>0</v>
      </c>
      <c r="M89" s="9">
        <f t="shared" si="90"/>
        <v>0</v>
      </c>
      <c r="N89" s="9">
        <f t="shared" si="91"/>
        <v>0</v>
      </c>
      <c r="O89" s="9">
        <f t="shared" si="92"/>
        <v>0</v>
      </c>
    </row>
    <row r="90" spans="1:19" x14ac:dyDescent="0.25">
      <c r="A90" s="6">
        <v>38</v>
      </c>
      <c r="B90" s="1" t="s">
        <v>111</v>
      </c>
      <c r="C90" s="2" t="s">
        <v>112</v>
      </c>
      <c r="D90" s="6">
        <v>5</v>
      </c>
      <c r="E90" s="10"/>
      <c r="F90" s="10"/>
      <c r="G90" s="12"/>
      <c r="H90" s="12"/>
      <c r="I90" s="12"/>
      <c r="J90" s="9">
        <f t="shared" ref="J90" si="93">G90+H90+I90</f>
        <v>0</v>
      </c>
      <c r="K90" s="9">
        <f t="shared" ref="K90" si="94">E90*D90</f>
        <v>0</v>
      </c>
      <c r="L90" s="9">
        <f t="shared" ref="L90" si="95">ROUND(D90*G90,2)</f>
        <v>0</v>
      </c>
      <c r="M90" s="9">
        <f t="shared" ref="M90" si="96">ROUND(D90*H90,2)</f>
        <v>0</v>
      </c>
      <c r="N90" s="9">
        <f t="shared" ref="N90" si="97">D90*I90</f>
        <v>0</v>
      </c>
      <c r="O90" s="9">
        <f t="shared" ref="O90" si="98">SUM(L90+M90+N90)</f>
        <v>0</v>
      </c>
    </row>
    <row r="91" spans="1:19" x14ac:dyDescent="0.25">
      <c r="A91" s="6"/>
      <c r="B91" s="1"/>
      <c r="C91" s="2"/>
      <c r="D91" s="6"/>
      <c r="E91" s="24"/>
      <c r="F91" s="24"/>
      <c r="G91" s="24"/>
      <c r="H91" s="8"/>
      <c r="I91" s="24"/>
      <c r="J91" s="24"/>
      <c r="K91" s="24"/>
      <c r="L91" s="24"/>
      <c r="M91" s="24"/>
      <c r="N91" s="24"/>
      <c r="O91" s="24"/>
    </row>
    <row r="92" spans="1:19" x14ac:dyDescent="0.25">
      <c r="A92" s="36" t="s">
        <v>48</v>
      </c>
      <c r="B92" s="37"/>
      <c r="C92" s="37"/>
      <c r="D92" s="37"/>
      <c r="E92" s="37"/>
      <c r="F92" s="37"/>
      <c r="G92" s="37"/>
      <c r="H92" s="37"/>
      <c r="I92" s="37"/>
      <c r="J92" s="38"/>
      <c r="K92" s="13">
        <f>SUM(K6:K91)</f>
        <v>0</v>
      </c>
      <c r="L92" s="13">
        <f>SUM(L6:L91)</f>
        <v>0</v>
      </c>
      <c r="M92" s="13">
        <f>SUM(M6:M91)</f>
        <v>0</v>
      </c>
      <c r="N92" s="13">
        <f>SUM(N6:N91)</f>
        <v>0</v>
      </c>
      <c r="O92" s="13">
        <f>SUM(O6:O91)</f>
        <v>0</v>
      </c>
      <c r="S92" s="21"/>
    </row>
    <row r="93" spans="1:19" x14ac:dyDescent="0.25">
      <c r="A93" s="36" t="s">
        <v>115</v>
      </c>
      <c r="B93" s="37"/>
      <c r="C93" s="37"/>
      <c r="D93" s="37"/>
      <c r="E93" s="37"/>
      <c r="F93" s="37"/>
      <c r="G93" s="37"/>
      <c r="H93" s="37"/>
      <c r="I93" s="37"/>
      <c r="J93" s="38"/>
      <c r="K93" s="14"/>
      <c r="L93" s="13"/>
      <c r="M93" s="13">
        <f>M92*4%</f>
        <v>0</v>
      </c>
      <c r="N93" s="13"/>
      <c r="O93" s="13">
        <f>SUM(L93:N93)</f>
        <v>0</v>
      </c>
      <c r="S93" s="21"/>
    </row>
    <row r="94" spans="1:19" s="20" customFormat="1" ht="15" customHeight="1" x14ac:dyDescent="0.25">
      <c r="A94" s="39" t="s">
        <v>49</v>
      </c>
      <c r="B94" s="40"/>
      <c r="C94" s="40"/>
      <c r="D94" s="40"/>
      <c r="E94" s="40"/>
      <c r="F94" s="40"/>
      <c r="G94" s="40"/>
      <c r="H94" s="40"/>
      <c r="I94" s="40"/>
      <c r="J94" s="41"/>
      <c r="K94" s="15"/>
      <c r="L94" s="16">
        <f>L92+L93</f>
        <v>0</v>
      </c>
      <c r="M94" s="16">
        <f>M92+M93</f>
        <v>0</v>
      </c>
      <c r="N94" s="16">
        <f>N92+N93</f>
        <v>0</v>
      </c>
      <c r="O94" s="16">
        <f>O92+O93</f>
        <v>0</v>
      </c>
      <c r="R94"/>
      <c r="S94" s="21"/>
    </row>
    <row r="95" spans="1:19" s="20" customFormat="1" ht="24" customHeight="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32" t="s">
        <v>113</v>
      </c>
      <c r="K95" s="33"/>
      <c r="L95" s="34"/>
      <c r="M95" s="18"/>
      <c r="N95" s="19"/>
      <c r="O95" s="13">
        <f>O94*0.04</f>
        <v>0</v>
      </c>
      <c r="R95"/>
      <c r="S95" s="21"/>
    </row>
    <row r="96" spans="1:19" s="20" customFormat="1" ht="23.25" customHeight="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32" t="s">
        <v>114</v>
      </c>
      <c r="K96" s="33"/>
      <c r="L96" s="34"/>
      <c r="M96" s="18"/>
      <c r="N96" s="19"/>
      <c r="O96" s="13">
        <f>O94*0.03</f>
        <v>0</v>
      </c>
      <c r="R96"/>
      <c r="S96" s="21"/>
    </row>
    <row r="97" spans="1:19" s="20" customFormat="1" ht="25.5" customHeigh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32" t="s">
        <v>53</v>
      </c>
      <c r="K97" s="33"/>
      <c r="L97" s="34"/>
      <c r="M97" s="18"/>
      <c r="N97" s="19"/>
      <c r="O97" s="13">
        <f>L94*0.2359</f>
        <v>0</v>
      </c>
      <c r="R97"/>
      <c r="S97" s="21"/>
    </row>
    <row r="98" spans="1:19" ht="24" customHeigh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32" t="s">
        <v>50</v>
      </c>
      <c r="K98" s="33"/>
      <c r="L98" s="34"/>
      <c r="M98" s="18"/>
      <c r="N98" s="19"/>
      <c r="O98" s="13">
        <f>SUM(O94:O97)</f>
        <v>0</v>
      </c>
      <c r="S98" s="21"/>
    </row>
  </sheetData>
  <mergeCells count="14">
    <mergeCell ref="J96:L96"/>
    <mergeCell ref="J97:L97"/>
    <mergeCell ref="J98:L98"/>
    <mergeCell ref="A2:A3"/>
    <mergeCell ref="B2:B3"/>
    <mergeCell ref="C2:C3"/>
    <mergeCell ref="D2:D3"/>
    <mergeCell ref="E2:J2"/>
    <mergeCell ref="A1:O1"/>
    <mergeCell ref="J95:L95"/>
    <mergeCell ref="K2:O2"/>
    <mergeCell ref="A92:J92"/>
    <mergeCell ref="A93:J93"/>
    <mergeCell ref="A94:J94"/>
  </mergeCells>
  <pageMargins left="0.7" right="0.7" top="0.75" bottom="0.75" header="0.3" footer="0.3"/>
  <pageSetup paperSize="9" scale="63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Push</dc:creator>
  <cp:lastModifiedBy>Zaig_ku</cp:lastModifiedBy>
  <cp:lastPrinted>2016-07-11T06:42:02Z</cp:lastPrinted>
  <dcterms:created xsi:type="dcterms:W3CDTF">2015-04-04T07:39:53Z</dcterms:created>
  <dcterms:modified xsi:type="dcterms:W3CDTF">2017-02-06T13:01:02Z</dcterms:modified>
</cp:coreProperties>
</file>